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表" sheetId="1" r:id="rId1"/>
  </sheets>
  <definedNames>
    <definedName name="_xlnm.Print_Titles" localSheetId="0">总表!$A:$A,总表!$1:$6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<sst xmlns="http://schemas.openxmlformats.org/spreadsheetml/2006/main" count="133" uniqueCount="114">
  <si>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</si>
  <si>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2025年中央财政支农项目资金计划表</t>
  </si>
  <si>
    <t>单位：万元</t>
  </si>
  <si>
    <t>市县/项目</t>
  </si>
  <si>
    <t>此次下达</t>
  </si>
  <si>
    <t>已提前下达</t>
  </si>
  <si>
    <t>总计</t>
  </si>
  <si>
    <t>粮油生产保障（2130122）</t>
  </si>
  <si>
    <t>耕地建设与利用</t>
  </si>
  <si>
    <t>农业产业发展（2130122）</t>
  </si>
  <si>
    <t>农业经营主体能力提升（2130124）</t>
  </si>
  <si>
    <t>农业生态资源保护（2130135）</t>
  </si>
  <si>
    <t>农业防灾减灾和水利救灾资金（2130108）</t>
  </si>
  <si>
    <t>小计</t>
  </si>
  <si>
    <t>粮油生产保障资金</t>
  </si>
  <si>
    <t>耕地建设与利用资金</t>
  </si>
  <si>
    <t>农业产业发展资金</t>
  </si>
  <si>
    <t>经营主体能力提升资金</t>
  </si>
  <si>
    <t>农业生态资源保护资金</t>
  </si>
  <si>
    <t>农业救灾资金</t>
  </si>
  <si>
    <t xml:space="preserve">农业生态资源保护资金
</t>
  </si>
  <si>
    <t>耕地地力保护补贴（2130120）</t>
  </si>
  <si>
    <t>耕地轮作休耕
（2130153）</t>
  </si>
  <si>
    <t>高标准农田
建设（2130153）</t>
  </si>
  <si>
    <t>耕地质量提升（2130153）</t>
  </si>
  <si>
    <t>农机购置与应用补贴</t>
  </si>
  <si>
    <t>种业发展</t>
  </si>
  <si>
    <t>农业产业融合发展</t>
  </si>
  <si>
    <t>畜牧业发展</t>
  </si>
  <si>
    <t>渔业发展</t>
  </si>
  <si>
    <t>新型农业经营主体培育</t>
  </si>
  <si>
    <t>基层农技推广体系改革与建设</t>
  </si>
  <si>
    <t>高素质农民培育</t>
  </si>
  <si>
    <t>专题班</t>
  </si>
  <si>
    <t>农村实用人才</t>
  </si>
  <si>
    <t>“头雁”
 项目</t>
  </si>
  <si>
    <t>农业社会化服务</t>
  </si>
  <si>
    <t>农业信贷担保业务补奖</t>
  </si>
  <si>
    <t>动物疫病补助</t>
  </si>
  <si>
    <t>小麦“一喷三防”</t>
  </si>
  <si>
    <t>大豆玉米帯状复合种植</t>
  </si>
  <si>
    <t>粮油等重点作物绿色高产高效</t>
  </si>
  <si>
    <t>科学施肥增效</t>
  </si>
  <si>
    <t>第三次土壤普查</t>
  </si>
  <si>
    <t>二轮延包</t>
  </si>
  <si>
    <t>资源保护</t>
  </si>
  <si>
    <t>性能测定</t>
  </si>
  <si>
    <t>现代农业产业园</t>
  </si>
  <si>
    <t>优势特色产业集群</t>
  </si>
  <si>
    <t>农业产业强镇</t>
  </si>
  <si>
    <t>奶业生产能力提升整县推进行动</t>
  </si>
  <si>
    <t>优质高产苜蓿基地</t>
  </si>
  <si>
    <t>粮改饲</t>
  </si>
  <si>
    <t>基础母牛扩群提升</t>
  </si>
  <si>
    <t>牧区良种补贴</t>
  </si>
  <si>
    <t>渔业绿色循环发展</t>
  </si>
  <si>
    <t>现代渔业装备设施</t>
  </si>
  <si>
    <t>粮油规模种植主体单产提升</t>
  </si>
  <si>
    <t>奶农主体培育</t>
  </si>
  <si>
    <t>家庭农场培育</t>
  </si>
  <si>
    <t>合作社培育</t>
  </si>
  <si>
    <t>贷款贴息结算</t>
  </si>
  <si>
    <t>地膜科学使用回收</t>
  </si>
  <si>
    <t>农作物秸秆综合利用</t>
  </si>
  <si>
    <t>草原禁牧补助和草畜平衡奖励</t>
  </si>
  <si>
    <t>渔业资源保护</t>
  </si>
  <si>
    <t>强制免疫</t>
  </si>
  <si>
    <t>养殖环节无害化处理</t>
  </si>
  <si>
    <t>各市、县合计</t>
  </si>
  <si>
    <t>银川市小计</t>
  </si>
  <si>
    <t>其中：市本级</t>
  </si>
  <si>
    <t>兴庆区</t>
  </si>
  <si>
    <t>金凤区</t>
  </si>
  <si>
    <t>西夏区</t>
  </si>
  <si>
    <t>永宁县</t>
  </si>
  <si>
    <t>贺兰县</t>
  </si>
  <si>
    <t>灵武市</t>
  </si>
  <si>
    <t>石嘴山市小计</t>
  </si>
  <si>
    <t>大武口区</t>
  </si>
  <si>
    <t>惠农区</t>
  </si>
  <si>
    <t>平罗县</t>
  </si>
  <si>
    <t>吴忠市小计</t>
  </si>
  <si>
    <t>利通区</t>
  </si>
  <si>
    <t>红寺堡区</t>
  </si>
  <si>
    <t>青铜峡市</t>
  </si>
  <si>
    <t>盐池县</t>
  </si>
  <si>
    <t>同心县</t>
  </si>
  <si>
    <t>固原市小计</t>
  </si>
  <si>
    <t>原州区</t>
  </si>
  <si>
    <t>西吉县</t>
  </si>
  <si>
    <t>隆德县</t>
  </si>
  <si>
    <t>泾源县</t>
  </si>
  <si>
    <t>彭阳县</t>
  </si>
  <si>
    <t>中卫市小计</t>
  </si>
  <si>
    <t>沙坡头区</t>
  </si>
  <si>
    <t>中宁县</t>
  </si>
  <si>
    <t>海原县</t>
  </si>
  <si>
    <t>自治区本级
合计</t>
  </si>
  <si>
    <t>宁夏农林科
学院</t>
  </si>
  <si>
    <t>宁夏农林科学院枸杞科学研究所</t>
  </si>
  <si>
    <t>宁夏农林科学院植物保护研究所</t>
  </si>
  <si>
    <t>宁夏农林科学院园艺研究所</t>
  </si>
  <si>
    <t>宁夏农业信贷融资担保有限责任公司</t>
  </si>
  <si>
    <t>贺兰山东麓葡萄酒产业园区管理委员会</t>
  </si>
  <si>
    <t>宁夏职业技术学院</t>
  </si>
  <si>
    <t>宁夏农垦集团</t>
  </si>
  <si>
    <t>农业农村厅
本级</t>
  </si>
  <si>
    <t>农业农村厅办
公室</t>
  </si>
  <si>
    <t>农业广播电视学校</t>
  </si>
  <si>
    <t>畜牧工作站</t>
  </si>
  <si>
    <t>原种场</t>
  </si>
  <si>
    <t>水产技术推广站</t>
  </si>
  <si>
    <t>盐池滩羊选育场</t>
  </si>
  <si>
    <t>中卫山羊选育场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</si>
</sst>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=0]g;General"/>
    <numFmt numFmtId="178" formatCode="0.00_ "/>
  </numFmts>
  <fonts count="39">
    <font>
      <sz val="11"/>
      <color indexed="8"/>
      <name val="等线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color rgb="FF000000"/>
      <name val="等线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11"/>
      <name val="Times New Roman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Calibri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>
      <alignment vertical="center"/>
    </xf>
    <xf numFmtId="44" fontId="17" fillId="0" borderId="0" applyFont="0" applyFill="0" applyBorder="0" applyAlignment="0">
      <alignment vertical="center"/>
    </xf>
    <xf numFmtId="9" fontId="17" fillId="0" borderId="0" applyFont="0" applyFill="0" applyBorder="0" applyAlignment="0">
      <alignment vertical="center"/>
    </xf>
    <xf numFmtId="41" fontId="17" fillId="0" borderId="0" applyFont="0" applyFill="0" applyBorder="0" applyAlignment="0">
      <alignment vertical="center"/>
    </xf>
    <xf numFmtId="42" fontId="17" fillId="0" borderId="0" applyFont="0" applyFill="0" applyBorder="0" applyAlignment="0">
      <alignment vertical="center"/>
    </xf>
    <xf numFmtId="0" fontId="18" fillId="0" borderId="0" applyNumberFormat="0" applyFill="0" applyBorder="0" applyAlignment="0">
      <alignment vertical="center"/>
    </xf>
    <xf numFmtId="0" fontId="19" fillId="0" borderId="0" applyNumberFormat="0" applyFill="0" applyBorder="0" applyAlignment="0">
      <alignment vertical="center"/>
    </xf>
    <xf numFmtId="0" fontId="17" fillId="2" borderId="11" applyNumberFormat="0" applyFont="0" applyAlignment="0">
      <alignment vertical="center"/>
    </xf>
    <xf numFmtId="0" fontId="20" fillId="0" borderId="0" applyNumberFormat="0" applyFill="0" applyBorder="0" applyAlignment="0">
      <alignment vertical="center"/>
    </xf>
    <xf numFmtId="0" fontId="21" fillId="0" borderId="0" applyNumberFormat="0" applyFill="0" applyBorder="0" applyAlignment="0">
      <alignment vertical="center"/>
    </xf>
    <xf numFmtId="0" fontId="22" fillId="0" borderId="0" applyNumberFormat="0" applyFill="0" applyBorder="0" applyAlignment="0">
      <alignment vertical="center"/>
    </xf>
    <xf numFmtId="0" fontId="23" fillId="0" borderId="12" applyNumberFormat="0" applyFill="0" applyAlignment="0">
      <alignment vertical="center"/>
    </xf>
    <xf numFmtId="0" fontId="24" fillId="0" borderId="12" applyNumberFormat="0" applyFill="0" applyAlignment="0">
      <alignment vertical="center"/>
    </xf>
    <xf numFmtId="0" fontId="25" fillId="0" borderId="13" applyNumberFormat="0" applyFill="0" applyAlignment="0">
      <alignment vertical="center"/>
    </xf>
    <xf numFmtId="0" fontId="25" fillId="0" borderId="0" applyNumberFormat="0" applyFill="0" applyBorder="0" applyAlignment="0">
      <alignment vertical="center"/>
    </xf>
    <xf numFmtId="0" fontId="26" fillId="3" borderId="14" applyNumberFormat="0" applyAlignment="0">
      <alignment vertical="center"/>
    </xf>
    <xf numFmtId="0" fontId="27" fillId="4" borderId="15" applyNumberFormat="0" applyAlignment="0">
      <alignment vertical="center"/>
    </xf>
    <xf numFmtId="0" fontId="28" fillId="4" borderId="14" applyNumberFormat="0" applyAlignment="0">
      <alignment vertical="center"/>
    </xf>
    <xf numFmtId="0" fontId="29" fillId="5" borderId="16" applyNumberFormat="0" applyAlignment="0">
      <alignment vertical="center"/>
    </xf>
    <xf numFmtId="0" fontId="30" fillId="0" borderId="17" applyNumberFormat="0" applyFill="0" applyAlignment="0">
      <alignment vertical="center"/>
    </xf>
    <xf numFmtId="0" fontId="31" fillId="0" borderId="18" applyNumberFormat="0" applyFill="0" applyAlignment="0">
      <alignment vertical="center"/>
    </xf>
    <xf numFmtId="0" fontId="32" fillId="6" borderId="0" applyNumberFormat="0" applyBorder="0" applyAlignment="0">
      <alignment vertical="center"/>
    </xf>
    <xf numFmtId="0" fontId="33" fillId="7" borderId="0" applyNumberFormat="0" applyBorder="0" applyAlignment="0">
      <alignment vertical="center"/>
    </xf>
    <xf numFmtId="0" fontId="34" fillId="8" borderId="0" applyNumberFormat="0" applyBorder="0" applyAlignment="0">
      <alignment vertical="center"/>
    </xf>
    <xf numFmtId="0" fontId="35" fillId="9" borderId="0" applyNumberFormat="0" applyBorder="0" applyAlignment="0">
      <alignment vertical="center"/>
    </xf>
    <xf numFmtId="0" fontId="36" fillId="10" borderId="0" applyNumberFormat="0" applyBorder="0" applyAlignment="0">
      <alignment vertical="center"/>
    </xf>
    <xf numFmtId="0" fontId="36" fillId="11" borderId="0" applyNumberFormat="0" applyBorder="0" applyAlignment="0">
      <alignment vertical="center"/>
    </xf>
    <xf numFmtId="0" fontId="35" fillId="12" borderId="0" applyNumberFormat="0" applyBorder="0" applyAlignment="0">
      <alignment vertical="center"/>
    </xf>
    <xf numFmtId="0" fontId="35" fillId="13" borderId="0" applyNumberFormat="0" applyBorder="0" applyAlignment="0">
      <alignment vertical="center"/>
    </xf>
    <xf numFmtId="0" fontId="36" fillId="14" borderId="0" applyNumberFormat="0" applyBorder="0" applyAlignment="0">
      <alignment vertical="center"/>
    </xf>
    <xf numFmtId="0" fontId="36" fillId="15" borderId="0" applyNumberFormat="0" applyBorder="0" applyAlignment="0">
      <alignment vertical="center"/>
    </xf>
    <xf numFmtId="0" fontId="35" fillId="16" borderId="0" applyNumberFormat="0" applyBorder="0" applyAlignment="0">
      <alignment vertical="center"/>
    </xf>
    <xf numFmtId="0" fontId="35" fillId="17" borderId="0" applyNumberFormat="0" applyBorder="0" applyAlignment="0">
      <alignment vertical="center"/>
    </xf>
    <xf numFmtId="0" fontId="36" fillId="18" borderId="0" applyNumberFormat="0" applyBorder="0" applyAlignment="0">
      <alignment vertical="center"/>
    </xf>
    <xf numFmtId="0" fontId="36" fillId="19" borderId="0" applyNumberFormat="0" applyBorder="0" applyAlignment="0">
      <alignment vertical="center"/>
    </xf>
    <xf numFmtId="0" fontId="35" fillId="20" borderId="0" applyNumberFormat="0" applyBorder="0" applyAlignment="0">
      <alignment vertical="center"/>
    </xf>
    <xf numFmtId="0" fontId="35" fillId="21" borderId="0" applyNumberFormat="0" applyBorder="0" applyAlignment="0">
      <alignment vertical="center"/>
    </xf>
    <xf numFmtId="0" fontId="36" fillId="22" borderId="0" applyNumberFormat="0" applyBorder="0" applyAlignment="0">
      <alignment vertical="center"/>
    </xf>
    <xf numFmtId="0" fontId="36" fillId="23" borderId="0" applyNumberFormat="0" applyBorder="0" applyAlignment="0">
      <alignment vertical="center"/>
    </xf>
    <xf numFmtId="0" fontId="35" fillId="24" borderId="0" applyNumberFormat="0" applyBorder="0" applyAlignment="0">
      <alignment vertical="center"/>
    </xf>
    <xf numFmtId="0" fontId="35" fillId="25" borderId="0" applyNumberFormat="0" applyBorder="0" applyAlignment="0">
      <alignment vertical="center"/>
    </xf>
    <xf numFmtId="0" fontId="36" fillId="26" borderId="0" applyNumberFormat="0" applyBorder="0" applyAlignment="0">
      <alignment vertical="center"/>
    </xf>
    <xf numFmtId="0" fontId="36" fillId="27" borderId="0" applyNumberFormat="0" applyBorder="0" applyAlignment="0">
      <alignment vertical="center"/>
    </xf>
    <xf numFmtId="0" fontId="35" fillId="28" borderId="0" applyNumberFormat="0" applyBorder="0" applyAlignment="0">
      <alignment vertical="center"/>
    </xf>
    <xf numFmtId="0" fontId="35" fillId="29" borderId="0" applyNumberFormat="0" applyBorder="0" applyAlignment="0">
      <alignment vertical="center"/>
    </xf>
    <xf numFmtId="0" fontId="36" fillId="30" borderId="0" applyNumberFormat="0" applyBorder="0" applyAlignment="0">
      <alignment vertical="center"/>
    </xf>
    <xf numFmtId="0" fontId="36" fillId="31" borderId="0" applyNumberFormat="0" applyBorder="0" applyAlignment="0">
      <alignment vertical="center"/>
    </xf>
    <xf numFmtId="0" fontId="35" fillId="32" borderId="0" applyNumberFormat="0" applyBorder="0" applyAlignment="0">
      <alignment vertical="center"/>
    </xf>
    <xf numFmtId="43" fontId="37" fillId="0" borderId="0" applyFont="0" applyFill="0" applyBorder="0" applyAlignment="0">
      <alignment vertical="center"/>
    </xf>
  </cellStyleXfs>
  <cellXfs count="56"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6" fontId="9" fillId="0" borderId="0" xfId="0" applyNumberFormat="1" applyFont="1">
      <alignment vertical="center"/>
    </xf>
    <xf numFmtId="176" fontId="10" fillId="0" borderId="0" xfId="0" applyNumberFormat="1" applyFont="1" applyAlignment="1">
      <alignment vertical="center" wrapText="1"/>
    </xf>
    <xf numFmtId="176" fontId="10" fillId="0" borderId="0" xfId="0" applyNumberFormat="1" applyFont="1" applyAlignment="1">
      <alignment horizontal="right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6" fontId="12" fillId="0" borderId="0" xfId="0" applyNumberFormat="1" applyFont="1">
      <alignment vertical="center"/>
    </xf>
    <xf numFmtId="178" fontId="12" fillId="0" borderId="0" xfId="0" applyNumberFormat="1" applyFont="1">
      <alignment vertical="center"/>
    </xf>
    <xf numFmtId="178" fontId="4" fillId="0" borderId="5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 wrapText="1"/>
    </xf>
    <xf numFmtId="0" fontId="0" fillId="0" borderId="4" xfId="0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7"/>
  <sheetViews>
    <sheetView tabSelected="1" view="pageBreakPreview" zoomScale="115" zoomScaleNormal="100" workbookViewId="0">
      <pane xSplit="1" ySplit="6" topLeftCell="B7" activePane="bottomRight" state="frozen"/>
      <selection/>
      <selection pane="topRight"/>
      <selection pane="bottomLeft"/>
      <selection pane="bottomRight" activeCell="K43" sqref="K43"/>
    </sheetView>
  </sheetViews>
  <sheetFormatPr defaultColWidth="9" defaultRowHeight="14.25"/>
  <cols>
    <col min="1" max="1" width="12.625" customWidth="1"/>
    <col min="2" max="19" width="8.625" customWidth="1"/>
    <col min="20" max="20" width="10.75" customWidth="1"/>
    <col min="21" max="21" width="8.625" customWidth="1"/>
    <col min="22" max="24" width="13.125" customWidth="1"/>
    <col min="25" max="26" width="8.625" style="2" customWidth="1"/>
    <col min="27" max="27" width="8.625" customWidth="1"/>
    <col min="28" max="28" width="7.375" style="3" customWidth="1"/>
    <col min="29" max="29" width="7.375" customWidth="1"/>
    <col min="30" max="30" width="6.5" customWidth="1"/>
    <col min="31" max="31" width="5.625" customWidth="1"/>
    <col min="32" max="32" width="7.375" customWidth="1"/>
    <col min="33" max="33" width="7.375" style="3" customWidth="1"/>
    <col min="34" max="34" width="6.125" customWidth="1"/>
    <col min="35" max="39" width="7.375" customWidth="1"/>
    <col min="40" max="41" width="7.375" style="2" customWidth="1"/>
    <col min="42" max="43" width="7.375" customWidth="1"/>
    <col min="44" max="47" width="6.25" customWidth="1"/>
    <col min="48" max="48" width="7.375" customWidth="1"/>
    <col min="49" max="49" width="6.25" customWidth="1"/>
    <col min="50" max="52" width="7.375" customWidth="1"/>
    <col min="53" max="53" width="7.375" style="4" customWidth="1"/>
    <col min="54" max="62" width="7.375" customWidth="1"/>
  </cols>
  <sheetData>
    <row r="1" ht="18.75" spans="1:6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  <c r="Q1" s="19"/>
      <c r="R1" s="25"/>
      <c r="S1" s="25"/>
      <c r="T1" s="25"/>
      <c r="U1" s="19"/>
      <c r="V1" s="26"/>
      <c r="W1" s="26"/>
      <c r="X1" s="25"/>
      <c r="Y1" s="25"/>
      <c r="Z1" s="25"/>
      <c r="AA1" s="25"/>
      <c r="AB1" s="19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19"/>
      <c r="AQ1" s="25"/>
      <c r="AR1" s="25"/>
      <c r="AS1" s="25"/>
      <c r="AT1" s="25"/>
      <c r="AU1" s="25"/>
      <c r="AV1" s="25"/>
      <c r="AW1" s="5"/>
      <c r="AX1" s="25"/>
      <c r="AY1" s="25"/>
      <c r="AZ1" s="25"/>
      <c r="BA1" s="51"/>
      <c r="BB1" s="25"/>
      <c r="BC1" s="19"/>
      <c r="BD1" s="25"/>
      <c r="BE1" s="25"/>
      <c r="BF1" s="25"/>
      <c r="BG1" s="25"/>
      <c r="BH1" s="19"/>
      <c r="BI1" s="25"/>
      <c r="BJ1" s="25"/>
    </row>
    <row r="2" s="1" customFormat="1" ht="28.5" spans="1:6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 t="s">
        <v>1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ht="18" customHeight="1" spans="1:6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0"/>
      <c r="O3" s="20"/>
      <c r="P3" s="21"/>
      <c r="Q3" s="20"/>
      <c r="R3" s="7"/>
      <c r="S3" s="7"/>
      <c r="T3" s="7"/>
      <c r="U3" s="7"/>
      <c r="V3" s="7"/>
      <c r="W3" s="7"/>
      <c r="X3" s="7"/>
      <c r="Y3" s="7"/>
      <c r="Z3" s="34" t="s">
        <v>2</v>
      </c>
      <c r="AB3" s="7"/>
      <c r="AC3" s="7"/>
      <c r="AD3" s="35"/>
      <c r="AE3" s="35"/>
      <c r="AF3" s="7"/>
      <c r="AG3" s="7"/>
      <c r="AH3" s="7"/>
      <c r="AI3" s="7"/>
      <c r="AJ3" s="7"/>
      <c r="AK3" s="7"/>
      <c r="AL3" s="7"/>
      <c r="AM3" s="7"/>
      <c r="AN3" s="20"/>
      <c r="AO3" s="20"/>
      <c r="AP3" s="20"/>
      <c r="AQ3" s="20"/>
      <c r="AR3" s="20"/>
      <c r="AS3" s="20"/>
      <c r="AT3" s="21"/>
      <c r="AU3" s="21"/>
      <c r="AV3" s="20"/>
      <c r="AW3" s="20"/>
      <c r="AX3" s="20"/>
      <c r="AY3" s="20"/>
      <c r="AZ3" s="20"/>
      <c r="BA3" s="52"/>
      <c r="BB3" s="20"/>
      <c r="BC3" s="20"/>
      <c r="BD3" s="20"/>
      <c r="BE3" s="20"/>
      <c r="BF3" s="20"/>
      <c r="BG3" s="20"/>
      <c r="BH3" s="20"/>
      <c r="BI3" s="34" t="s">
        <v>2</v>
      </c>
    </row>
    <row r="4" ht="42" customHeight="1" spans="1:62">
      <c r="A4" s="8" t="s">
        <v>3</v>
      </c>
      <c r="B4" s="9" t="s">
        <v>4</v>
      </c>
      <c r="C4" s="9"/>
      <c r="D4" s="9"/>
      <c r="E4" s="9"/>
      <c r="F4" s="9"/>
      <c r="G4" s="9"/>
      <c r="H4" s="9"/>
      <c r="I4" s="9" t="s">
        <v>5</v>
      </c>
      <c r="J4" s="9"/>
      <c r="K4" s="9"/>
      <c r="L4" s="9"/>
      <c r="M4" s="9"/>
      <c r="N4" s="9"/>
      <c r="O4" s="9"/>
      <c r="P4" s="9" t="s">
        <v>6</v>
      </c>
      <c r="Q4" s="22" t="s">
        <v>7</v>
      </c>
      <c r="R4" s="22"/>
      <c r="S4" s="22"/>
      <c r="T4" s="22"/>
      <c r="U4" s="27" t="s">
        <v>8</v>
      </c>
      <c r="V4" s="28"/>
      <c r="W4" s="28"/>
      <c r="X4" s="28"/>
      <c r="Y4" s="28"/>
      <c r="Z4" s="28"/>
      <c r="AA4" s="36"/>
      <c r="AB4" s="37" t="s">
        <v>9</v>
      </c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48"/>
      <c r="AP4" s="49" t="s">
        <v>10</v>
      </c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22" t="s">
        <v>11</v>
      </c>
      <c r="BD4" s="22"/>
      <c r="BE4" s="22"/>
      <c r="BF4" s="22"/>
      <c r="BG4" s="22"/>
      <c r="BH4" s="9" t="s">
        <v>12</v>
      </c>
      <c r="BI4" s="9"/>
      <c r="BJ4" s="9"/>
    </row>
    <row r="5" ht="31" customHeight="1" spans="1:62">
      <c r="A5" s="10"/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20</v>
      </c>
      <c r="O5" s="8" t="s">
        <v>19</v>
      </c>
      <c r="P5" s="22"/>
      <c r="Q5" s="22"/>
      <c r="R5" s="22"/>
      <c r="S5" s="22"/>
      <c r="T5" s="22"/>
      <c r="U5" s="8" t="s">
        <v>13</v>
      </c>
      <c r="V5" s="29" t="s">
        <v>21</v>
      </c>
      <c r="W5" s="30" t="s">
        <v>22</v>
      </c>
      <c r="X5" s="9" t="s">
        <v>23</v>
      </c>
      <c r="Y5" s="9" t="s">
        <v>24</v>
      </c>
      <c r="Z5" s="9"/>
      <c r="AA5" s="33"/>
      <c r="AB5" s="10" t="s">
        <v>13</v>
      </c>
      <c r="AC5" s="39" t="s">
        <v>25</v>
      </c>
      <c r="AD5" s="40" t="s">
        <v>26</v>
      </c>
      <c r="AE5" s="41"/>
      <c r="AF5" s="11" t="s">
        <v>27</v>
      </c>
      <c r="AG5" s="43"/>
      <c r="AH5" s="44"/>
      <c r="AI5" s="45" t="s">
        <v>28</v>
      </c>
      <c r="AJ5" s="45"/>
      <c r="AK5" s="45"/>
      <c r="AL5" s="45"/>
      <c r="AM5" s="46"/>
      <c r="AN5" s="9" t="s">
        <v>29</v>
      </c>
      <c r="AO5" s="33"/>
      <c r="AP5" s="10" t="s">
        <v>13</v>
      </c>
      <c r="AQ5" s="11" t="s">
        <v>30</v>
      </c>
      <c r="AR5" s="43"/>
      <c r="AS5" s="43"/>
      <c r="AT5" s="43"/>
      <c r="AU5" s="43"/>
      <c r="AV5" s="10" t="s">
        <v>31</v>
      </c>
      <c r="AW5" s="10" t="s">
        <v>32</v>
      </c>
      <c r="AX5" s="10" t="s">
        <v>33</v>
      </c>
      <c r="AY5" s="10" t="s">
        <v>34</v>
      </c>
      <c r="AZ5" s="11" t="s">
        <v>35</v>
      </c>
      <c r="BA5" s="11" t="s">
        <v>36</v>
      </c>
      <c r="BB5" s="40" t="s">
        <v>37</v>
      </c>
      <c r="BC5" s="22"/>
      <c r="BD5" s="22"/>
      <c r="BE5" s="22"/>
      <c r="BF5" s="22"/>
      <c r="BG5" s="22"/>
      <c r="BH5" s="10" t="s">
        <v>13</v>
      </c>
      <c r="BI5" s="9" t="s">
        <v>38</v>
      </c>
      <c r="BJ5" s="9"/>
    </row>
    <row r="6" ht="69" customHeight="1" spans="1:62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23"/>
      <c r="Q6" s="9" t="s">
        <v>13</v>
      </c>
      <c r="R6" s="22" t="s">
        <v>39</v>
      </c>
      <c r="S6" s="9" t="s">
        <v>40</v>
      </c>
      <c r="T6" s="9" t="s">
        <v>41</v>
      </c>
      <c r="U6" s="11"/>
      <c r="V6" s="31"/>
      <c r="W6" s="32"/>
      <c r="X6" s="33"/>
      <c r="Y6" s="9" t="s">
        <v>42</v>
      </c>
      <c r="Z6" s="9" t="s">
        <v>43</v>
      </c>
      <c r="AA6" s="9" t="s">
        <v>44</v>
      </c>
      <c r="AB6" s="11"/>
      <c r="AC6" s="33"/>
      <c r="AD6" s="9" t="s">
        <v>45</v>
      </c>
      <c r="AE6" s="9" t="s">
        <v>46</v>
      </c>
      <c r="AF6" s="9" t="s">
        <v>47</v>
      </c>
      <c r="AG6" s="9" t="s">
        <v>48</v>
      </c>
      <c r="AH6" s="9" t="s">
        <v>49</v>
      </c>
      <c r="AI6" s="9" t="s">
        <v>50</v>
      </c>
      <c r="AJ6" s="47" t="s">
        <v>51</v>
      </c>
      <c r="AK6" s="47" t="s">
        <v>52</v>
      </c>
      <c r="AL6" s="47" t="s">
        <v>53</v>
      </c>
      <c r="AM6" s="47" t="s">
        <v>54</v>
      </c>
      <c r="AN6" s="9" t="s">
        <v>55</v>
      </c>
      <c r="AO6" s="9" t="s">
        <v>56</v>
      </c>
      <c r="AP6" s="11"/>
      <c r="AQ6" s="9" t="s">
        <v>57</v>
      </c>
      <c r="AR6" s="9" t="s">
        <v>58</v>
      </c>
      <c r="AS6" s="9" t="s">
        <v>59</v>
      </c>
      <c r="AT6" s="9" t="s">
        <v>60</v>
      </c>
      <c r="AU6" s="9" t="s">
        <v>61</v>
      </c>
      <c r="AV6" s="44"/>
      <c r="AW6" s="53"/>
      <c r="AX6" s="11"/>
      <c r="AY6" s="11"/>
      <c r="AZ6" s="33"/>
      <c r="BA6" s="33"/>
      <c r="BB6" s="33"/>
      <c r="BC6" s="9" t="s">
        <v>13</v>
      </c>
      <c r="BD6" s="22" t="s">
        <v>62</v>
      </c>
      <c r="BE6" s="22" t="s">
        <v>63</v>
      </c>
      <c r="BF6" s="22" t="s">
        <v>64</v>
      </c>
      <c r="BG6" s="9" t="s">
        <v>65</v>
      </c>
      <c r="BH6" s="11"/>
      <c r="BI6" s="22" t="s">
        <v>66</v>
      </c>
      <c r="BJ6" s="22" t="s">
        <v>67</v>
      </c>
    </row>
    <row r="7" ht="27" customHeight="1" spans="1:62">
      <c r="A7" s="12" t="s">
        <v>6</v>
      </c>
      <c r="B7" s="12">
        <f t="shared" ref="B7:P7" si="0">B8+B41</f>
        <v>100319</v>
      </c>
      <c r="C7" s="13">
        <f t="shared" si="0"/>
        <v>2270</v>
      </c>
      <c r="D7" s="13">
        <f t="shared" si="0"/>
        <v>45389</v>
      </c>
      <c r="E7" s="13">
        <f t="shared" si="0"/>
        <v>32739</v>
      </c>
      <c r="F7" s="13">
        <f t="shared" si="0"/>
        <v>13088</v>
      </c>
      <c r="G7" s="13">
        <f t="shared" si="0"/>
        <v>4859</v>
      </c>
      <c r="H7" s="13">
        <f t="shared" si="0"/>
        <v>1974</v>
      </c>
      <c r="I7" s="12">
        <f t="shared" si="0"/>
        <v>219539</v>
      </c>
      <c r="J7" s="13">
        <f t="shared" si="0"/>
        <v>6064</v>
      </c>
      <c r="K7" s="13">
        <f t="shared" si="0"/>
        <v>112050</v>
      </c>
      <c r="L7" s="13">
        <f t="shared" si="0"/>
        <v>54513</v>
      </c>
      <c r="M7" s="13">
        <f t="shared" si="0"/>
        <v>17711</v>
      </c>
      <c r="N7" s="13">
        <f t="shared" si="0"/>
        <v>25581</v>
      </c>
      <c r="O7" s="13">
        <f t="shared" si="0"/>
        <v>3620</v>
      </c>
      <c r="P7" s="13">
        <f t="shared" si="0"/>
        <v>319858</v>
      </c>
      <c r="Q7" s="13">
        <f t="shared" ref="Q7:Q56" si="1">R7+S7+T7</f>
        <v>8334</v>
      </c>
      <c r="R7" s="13">
        <f>R8+R41</f>
        <v>475</v>
      </c>
      <c r="S7" s="13">
        <f>S8+S41</f>
        <v>4500</v>
      </c>
      <c r="T7" s="13">
        <f>T8+T41</f>
        <v>3359</v>
      </c>
      <c r="U7" s="13">
        <f>V7+X7+Y7+AA7+W7+Z7</f>
        <v>157439</v>
      </c>
      <c r="V7" s="13">
        <f t="shared" ref="V7:AA7" si="2">V8+V41</f>
        <v>80226</v>
      </c>
      <c r="W7" s="13">
        <f t="shared" si="2"/>
        <v>4800</v>
      </c>
      <c r="X7" s="13">
        <f t="shared" si="2"/>
        <v>68983</v>
      </c>
      <c r="Y7" s="13">
        <f t="shared" si="2"/>
        <v>462</v>
      </c>
      <c r="Z7" s="13">
        <f t="shared" si="2"/>
        <v>1438</v>
      </c>
      <c r="AA7" s="13">
        <f t="shared" si="2"/>
        <v>1530</v>
      </c>
      <c r="AB7" s="13">
        <f t="shared" ref="AB7:AB56" si="3">SUM(AC7:AO7)</f>
        <v>87252</v>
      </c>
      <c r="AC7" s="13">
        <f t="shared" ref="AC7:AO7" si="4">AC8+AC41</f>
        <v>23935</v>
      </c>
      <c r="AD7" s="13">
        <f t="shared" si="4"/>
        <v>200</v>
      </c>
      <c r="AE7" s="13">
        <f t="shared" si="4"/>
        <v>856</v>
      </c>
      <c r="AF7" s="13">
        <f t="shared" si="4"/>
        <v>10000</v>
      </c>
      <c r="AG7" s="13">
        <f t="shared" si="4"/>
        <v>11000</v>
      </c>
      <c r="AH7" s="13">
        <f t="shared" si="4"/>
        <v>3700</v>
      </c>
      <c r="AI7" s="13">
        <f t="shared" si="4"/>
        <v>8000</v>
      </c>
      <c r="AJ7" s="13">
        <f t="shared" si="4"/>
        <v>1305</v>
      </c>
      <c r="AK7" s="13">
        <f t="shared" si="4"/>
        <v>12345</v>
      </c>
      <c r="AL7" s="13">
        <f t="shared" si="4"/>
        <v>9358</v>
      </c>
      <c r="AM7" s="13">
        <f t="shared" si="4"/>
        <v>630</v>
      </c>
      <c r="AN7" s="13">
        <f t="shared" si="4"/>
        <v>5000</v>
      </c>
      <c r="AO7" s="13">
        <f t="shared" si="4"/>
        <v>923</v>
      </c>
      <c r="AP7" s="13">
        <f t="shared" ref="AP7:AP56" si="5">SUM(AQ7:BB7)</f>
        <v>30799</v>
      </c>
      <c r="AQ7" s="13">
        <f t="shared" ref="AQ7:BB7" si="6">AQ8+AQ41</f>
        <v>3000</v>
      </c>
      <c r="AR7" s="13">
        <f t="shared" si="6"/>
        <v>1500</v>
      </c>
      <c r="AS7" s="13">
        <f t="shared" si="6"/>
        <v>1096</v>
      </c>
      <c r="AT7" s="13">
        <f t="shared" si="6"/>
        <v>1983</v>
      </c>
      <c r="AU7" s="13">
        <f t="shared" si="6"/>
        <v>743</v>
      </c>
      <c r="AV7" s="13">
        <f t="shared" si="6"/>
        <v>2254</v>
      </c>
      <c r="AW7" s="13">
        <f t="shared" si="6"/>
        <v>1306</v>
      </c>
      <c r="AX7" s="13">
        <f t="shared" si="6"/>
        <v>990</v>
      </c>
      <c r="AY7" s="13">
        <f t="shared" si="6"/>
        <v>280</v>
      </c>
      <c r="AZ7" s="13">
        <f t="shared" si="6"/>
        <v>200</v>
      </c>
      <c r="BA7" s="13">
        <f t="shared" si="6"/>
        <v>15696</v>
      </c>
      <c r="BB7" s="13">
        <f t="shared" si="6"/>
        <v>1751</v>
      </c>
      <c r="BC7" s="13">
        <f t="shared" ref="BC7:BC56" si="7">SUM(BD7:BG7)</f>
        <v>30440</v>
      </c>
      <c r="BD7" s="13">
        <f>BD8+BD41</f>
        <v>9510</v>
      </c>
      <c r="BE7" s="13">
        <f>BE8+BE41</f>
        <v>1686</v>
      </c>
      <c r="BF7" s="13">
        <f>BF8+BF41</f>
        <v>19005</v>
      </c>
      <c r="BG7" s="13">
        <f>BG8+BG41</f>
        <v>239</v>
      </c>
      <c r="BH7" s="13">
        <f t="shared" ref="BH7:BH56" si="8">SUM(BI7:BJ7)</f>
        <v>5594</v>
      </c>
      <c r="BI7" s="13">
        <f>BI8+BI41</f>
        <v>5404</v>
      </c>
      <c r="BJ7" s="13">
        <f>BJ8+BJ41</f>
        <v>190</v>
      </c>
    </row>
    <row r="8" ht="27" customHeight="1" spans="1:62">
      <c r="A8" s="12" t="s">
        <v>68</v>
      </c>
      <c r="B8" s="12">
        <f t="shared" ref="B8:P8" si="9">B9+B17+B22+B29+B36</f>
        <v>90348</v>
      </c>
      <c r="C8" s="13">
        <f t="shared" si="9"/>
        <v>2270</v>
      </c>
      <c r="D8" s="13">
        <f t="shared" si="9"/>
        <v>38440</v>
      </c>
      <c r="E8" s="13">
        <f t="shared" si="9"/>
        <v>32176</v>
      </c>
      <c r="F8" s="13">
        <f t="shared" si="9"/>
        <v>10629</v>
      </c>
      <c r="G8" s="13">
        <f t="shared" si="9"/>
        <v>4859</v>
      </c>
      <c r="H8" s="13">
        <f t="shared" si="9"/>
        <v>1974</v>
      </c>
      <c r="I8" s="12">
        <f t="shared" si="9"/>
        <v>213574</v>
      </c>
      <c r="J8" s="13">
        <f t="shared" si="9"/>
        <v>6059</v>
      </c>
      <c r="K8" s="13">
        <f t="shared" si="9"/>
        <v>106250</v>
      </c>
      <c r="L8" s="13">
        <f t="shared" si="9"/>
        <v>54353</v>
      </c>
      <c r="M8" s="13">
        <f t="shared" si="9"/>
        <v>17711</v>
      </c>
      <c r="N8" s="13">
        <f t="shared" si="9"/>
        <v>25581</v>
      </c>
      <c r="O8" s="13">
        <f t="shared" si="9"/>
        <v>3620</v>
      </c>
      <c r="P8" s="13">
        <f t="shared" si="9"/>
        <v>303922</v>
      </c>
      <c r="Q8" s="13">
        <f t="shared" si="1"/>
        <v>8329</v>
      </c>
      <c r="R8" s="13">
        <f>R9+R17+R22+R29+R36</f>
        <v>470</v>
      </c>
      <c r="S8" s="13">
        <f>S9+S17+S22+S29+S36</f>
        <v>4500</v>
      </c>
      <c r="T8" s="13">
        <f>T9+T17+T22+T29+T36</f>
        <v>3359</v>
      </c>
      <c r="U8" s="13">
        <f>V8+X8+Y8+AA8+W8+Z8</f>
        <v>144690</v>
      </c>
      <c r="V8" s="13">
        <f t="shared" ref="V8:AA8" si="10">V9+V17+V22+V29+V36</f>
        <v>74853</v>
      </c>
      <c r="W8" s="13">
        <f t="shared" si="10"/>
        <v>4800</v>
      </c>
      <c r="X8" s="13">
        <f t="shared" si="10"/>
        <v>61616</v>
      </c>
      <c r="Y8" s="13">
        <f t="shared" si="10"/>
        <v>453</v>
      </c>
      <c r="Z8" s="13">
        <f t="shared" si="10"/>
        <v>1438</v>
      </c>
      <c r="AA8" s="13">
        <f t="shared" si="10"/>
        <v>1530</v>
      </c>
      <c r="AB8" s="13">
        <f t="shared" si="3"/>
        <v>86529</v>
      </c>
      <c r="AC8" s="13">
        <f t="shared" ref="AC8:AO8" si="11">AC9+AC17+AC22+AC29+AC36</f>
        <v>23935</v>
      </c>
      <c r="AD8" s="13">
        <f t="shared" si="11"/>
        <v>60</v>
      </c>
      <c r="AE8" s="13">
        <f t="shared" si="11"/>
        <v>766</v>
      </c>
      <c r="AF8" s="13">
        <f t="shared" si="11"/>
        <v>10000</v>
      </c>
      <c r="AG8" s="13">
        <f t="shared" si="11"/>
        <v>10507</v>
      </c>
      <c r="AH8" s="13">
        <f t="shared" si="11"/>
        <v>3700</v>
      </c>
      <c r="AI8" s="13">
        <f t="shared" si="11"/>
        <v>8000</v>
      </c>
      <c r="AJ8" s="13">
        <f t="shared" si="11"/>
        <v>1305</v>
      </c>
      <c r="AK8" s="13">
        <f t="shared" si="11"/>
        <v>12345</v>
      </c>
      <c r="AL8" s="13">
        <f t="shared" si="11"/>
        <v>9358</v>
      </c>
      <c r="AM8" s="13">
        <f t="shared" si="11"/>
        <v>630</v>
      </c>
      <c r="AN8" s="13">
        <f t="shared" si="11"/>
        <v>5000</v>
      </c>
      <c r="AO8" s="13">
        <f t="shared" si="11"/>
        <v>923</v>
      </c>
      <c r="AP8" s="13">
        <f t="shared" si="5"/>
        <v>28340</v>
      </c>
      <c r="AQ8" s="13">
        <f t="shared" ref="AQ8:BB8" si="12">AQ9+AQ17+AQ22+AQ29+AQ36</f>
        <v>3000</v>
      </c>
      <c r="AR8" s="13">
        <f t="shared" si="12"/>
        <v>1500</v>
      </c>
      <c r="AS8" s="13">
        <f t="shared" si="12"/>
        <v>1096</v>
      </c>
      <c r="AT8" s="13">
        <f t="shared" si="12"/>
        <v>1983</v>
      </c>
      <c r="AU8" s="13">
        <f t="shared" si="12"/>
        <v>743</v>
      </c>
      <c r="AV8" s="13">
        <f t="shared" si="12"/>
        <v>2254</v>
      </c>
      <c r="AW8" s="13">
        <f t="shared" si="12"/>
        <v>1200</v>
      </c>
      <c r="AX8" s="13">
        <f t="shared" si="12"/>
        <v>588</v>
      </c>
      <c r="AY8" s="13">
        <f t="shared" si="12"/>
        <v>280</v>
      </c>
      <c r="AZ8" s="13">
        <f t="shared" si="12"/>
        <v>0</v>
      </c>
      <c r="BA8" s="13">
        <f t="shared" si="12"/>
        <v>15696</v>
      </c>
      <c r="BB8" s="13">
        <f t="shared" si="12"/>
        <v>0</v>
      </c>
      <c r="BC8" s="13">
        <f t="shared" si="7"/>
        <v>30440</v>
      </c>
      <c r="BD8" s="13">
        <f>BD9+BD17+BD22+BD29+BD36</f>
        <v>9510</v>
      </c>
      <c r="BE8" s="13">
        <f>BE9+BE17+BE22+BE29+BE36</f>
        <v>1686</v>
      </c>
      <c r="BF8" s="13">
        <f>BF9+BF17+BF22+BF29+BF36</f>
        <v>19005</v>
      </c>
      <c r="BG8" s="13">
        <f>BG9+BG17+BG22+BG29+BG36</f>
        <v>239</v>
      </c>
      <c r="BH8" s="13">
        <f t="shared" si="8"/>
        <v>5594</v>
      </c>
      <c r="BI8" s="13">
        <f>BI9+BI17+BI22+BI29+BI36</f>
        <v>5404</v>
      </c>
      <c r="BJ8" s="13">
        <f>BJ9+BJ17+BJ22+BJ29+BJ36</f>
        <v>190</v>
      </c>
    </row>
    <row r="9" ht="27" customHeight="1" spans="1:62">
      <c r="A9" s="12" t="s">
        <v>69</v>
      </c>
      <c r="B9" s="12">
        <f t="shared" ref="B9:P9" si="13">SUM(B10:B16)</f>
        <v>18384</v>
      </c>
      <c r="C9" s="13">
        <f t="shared" si="13"/>
        <v>656</v>
      </c>
      <c r="D9" s="13">
        <f t="shared" si="13"/>
        <v>8155</v>
      </c>
      <c r="E9" s="13">
        <f t="shared" si="13"/>
        <v>7371</v>
      </c>
      <c r="F9" s="13">
        <f t="shared" si="13"/>
        <v>1648</v>
      </c>
      <c r="G9" s="13">
        <f t="shared" si="13"/>
        <v>219</v>
      </c>
      <c r="H9" s="13">
        <f t="shared" si="13"/>
        <v>335</v>
      </c>
      <c r="I9" s="12">
        <f t="shared" si="13"/>
        <v>28767</v>
      </c>
      <c r="J9" s="13">
        <f t="shared" si="13"/>
        <v>597</v>
      </c>
      <c r="K9" s="13">
        <f t="shared" si="13"/>
        <v>14557</v>
      </c>
      <c r="L9" s="13">
        <f t="shared" si="13"/>
        <v>10112</v>
      </c>
      <c r="M9" s="13">
        <f t="shared" si="13"/>
        <v>2458</v>
      </c>
      <c r="N9" s="13">
        <f t="shared" si="13"/>
        <v>464</v>
      </c>
      <c r="O9" s="13">
        <f t="shared" si="13"/>
        <v>579</v>
      </c>
      <c r="P9" s="13">
        <f t="shared" si="13"/>
        <v>47151</v>
      </c>
      <c r="Q9" s="13">
        <f t="shared" si="1"/>
        <v>1253</v>
      </c>
      <c r="R9" s="13">
        <f>SUM(R10:R16)</f>
        <v>73</v>
      </c>
      <c r="S9" s="13">
        <f>SUM(S10:S16)</f>
        <v>180</v>
      </c>
      <c r="T9" s="13">
        <f>SUM(T10:T16)</f>
        <v>1000</v>
      </c>
      <c r="U9" s="13">
        <f t="shared" ref="U9:U56" si="14">V9+X9+Y9+AA9+W9+Z9</f>
        <v>22712</v>
      </c>
      <c r="V9" s="13">
        <f t="shared" ref="V9:AA9" si="15">SUM(V10:V16)</f>
        <v>10041</v>
      </c>
      <c r="W9" s="13">
        <f t="shared" si="15"/>
        <v>1488</v>
      </c>
      <c r="X9" s="13">
        <f t="shared" si="15"/>
        <v>10600</v>
      </c>
      <c r="Y9" s="13">
        <f t="shared" si="15"/>
        <v>144</v>
      </c>
      <c r="Z9" s="13">
        <f t="shared" si="15"/>
        <v>357</v>
      </c>
      <c r="AA9" s="13">
        <f t="shared" si="15"/>
        <v>82</v>
      </c>
      <c r="AB9" s="13">
        <f t="shared" si="3"/>
        <v>17483</v>
      </c>
      <c r="AC9" s="13">
        <f t="shared" ref="AC9:AO9" si="16">SUM(AC10:AC16)</f>
        <v>2564</v>
      </c>
      <c r="AD9" s="13">
        <f t="shared" si="16"/>
        <v>0</v>
      </c>
      <c r="AE9" s="13">
        <f t="shared" si="16"/>
        <v>376</v>
      </c>
      <c r="AF9" s="13">
        <f t="shared" si="16"/>
        <v>3000</v>
      </c>
      <c r="AG9" s="13">
        <f t="shared" si="16"/>
        <v>3096</v>
      </c>
      <c r="AH9" s="13">
        <f t="shared" si="16"/>
        <v>300</v>
      </c>
      <c r="AI9" s="13">
        <f t="shared" si="16"/>
        <v>3770</v>
      </c>
      <c r="AJ9" s="13">
        <f t="shared" si="16"/>
        <v>411</v>
      </c>
      <c r="AK9" s="13">
        <f t="shared" si="16"/>
        <v>3219</v>
      </c>
      <c r="AL9" s="13">
        <f t="shared" si="16"/>
        <v>0</v>
      </c>
      <c r="AM9" s="13">
        <f t="shared" si="16"/>
        <v>80</v>
      </c>
      <c r="AN9" s="13">
        <f t="shared" si="16"/>
        <v>0</v>
      </c>
      <c r="AO9" s="13">
        <f t="shared" si="16"/>
        <v>667</v>
      </c>
      <c r="AP9" s="13">
        <f t="shared" si="5"/>
        <v>4106</v>
      </c>
      <c r="AQ9" s="13">
        <f t="shared" ref="AQ9:BB9" si="17">SUM(AQ10:AQ16)</f>
        <v>839</v>
      </c>
      <c r="AR9" s="13">
        <f t="shared" si="17"/>
        <v>800</v>
      </c>
      <c r="AS9" s="13">
        <f t="shared" si="17"/>
        <v>240</v>
      </c>
      <c r="AT9" s="13">
        <f t="shared" si="17"/>
        <v>500</v>
      </c>
      <c r="AU9" s="13">
        <f t="shared" si="17"/>
        <v>56</v>
      </c>
      <c r="AV9" s="13">
        <f t="shared" si="17"/>
        <v>275</v>
      </c>
      <c r="AW9" s="13">
        <f t="shared" si="17"/>
        <v>135</v>
      </c>
      <c r="AX9" s="13">
        <f t="shared" si="17"/>
        <v>90</v>
      </c>
      <c r="AY9" s="13">
        <f t="shared" si="17"/>
        <v>35</v>
      </c>
      <c r="AZ9" s="13">
        <f t="shared" si="17"/>
        <v>0</v>
      </c>
      <c r="BA9" s="13">
        <f t="shared" si="17"/>
        <v>1136</v>
      </c>
      <c r="BB9" s="13">
        <f t="shared" si="17"/>
        <v>0</v>
      </c>
      <c r="BC9" s="13">
        <f t="shared" si="7"/>
        <v>683</v>
      </c>
      <c r="BD9" s="13">
        <f>SUM(BD10:BD16)</f>
        <v>60</v>
      </c>
      <c r="BE9" s="13">
        <f>SUM(BE10:BE16)</f>
        <v>540</v>
      </c>
      <c r="BF9" s="13">
        <f>SUM(BF10:BF16)</f>
        <v>0</v>
      </c>
      <c r="BG9" s="13">
        <f>SUM(BG10:BG16)</f>
        <v>83</v>
      </c>
      <c r="BH9" s="13">
        <f t="shared" si="8"/>
        <v>914</v>
      </c>
      <c r="BI9" s="13">
        <f>SUM(BI10:BI16)</f>
        <v>866</v>
      </c>
      <c r="BJ9" s="13">
        <f>SUM(BJ10:BJ16)</f>
        <v>48</v>
      </c>
    </row>
    <row r="10" ht="27" customHeight="1" spans="1:62">
      <c r="A10" s="14" t="s">
        <v>70</v>
      </c>
      <c r="B10" s="15">
        <f t="shared" ref="B10:B16" si="18">SUM(C10:H10)</f>
        <v>204</v>
      </c>
      <c r="C10" s="15">
        <f t="shared" ref="C10:C16" si="19">Q10-J10</f>
        <v>0</v>
      </c>
      <c r="D10" s="15">
        <f t="shared" ref="D10:D16" si="20">U10-K10</f>
        <v>17</v>
      </c>
      <c r="E10" s="15">
        <f t="shared" ref="E10:E16" si="21">AB10-L10</f>
        <v>85</v>
      </c>
      <c r="F10" s="15">
        <f t="shared" ref="F10:F16" si="22">AP10-M10</f>
        <v>102</v>
      </c>
      <c r="G10" s="15">
        <f t="shared" ref="G10:G16" si="23">BC10-N10</f>
        <v>0</v>
      </c>
      <c r="H10" s="15">
        <f t="shared" ref="H10:H16" si="24">BH10-O10</f>
        <v>0</v>
      </c>
      <c r="I10" s="15">
        <f t="shared" ref="I10:I16" si="25">SUM(J10:O10)</f>
        <v>384</v>
      </c>
      <c r="J10" s="15"/>
      <c r="K10" s="15"/>
      <c r="L10" s="15">
        <v>75</v>
      </c>
      <c r="M10" s="15">
        <v>309</v>
      </c>
      <c r="N10" s="15"/>
      <c r="O10" s="15"/>
      <c r="P10" s="18">
        <f t="shared" ref="P10:P16" si="26">Q10+U10+AB10+AP10+BC10+BH10</f>
        <v>588</v>
      </c>
      <c r="Q10" s="18">
        <f t="shared" si="1"/>
        <v>0</v>
      </c>
      <c r="R10" s="24"/>
      <c r="S10" s="24"/>
      <c r="T10" s="24"/>
      <c r="U10" s="18">
        <f t="shared" si="14"/>
        <v>17</v>
      </c>
      <c r="V10" s="24"/>
      <c r="W10" s="24"/>
      <c r="X10" s="24"/>
      <c r="Y10" s="24">
        <v>17</v>
      </c>
      <c r="Z10" s="24"/>
      <c r="AA10" s="24">
        <v>0</v>
      </c>
      <c r="AB10" s="18">
        <f t="shared" si="3"/>
        <v>160</v>
      </c>
      <c r="AC10" s="24"/>
      <c r="AD10" s="24"/>
      <c r="AE10" s="24">
        <v>85</v>
      </c>
      <c r="AF10" s="24"/>
      <c r="AG10" s="24">
        <v>75</v>
      </c>
      <c r="AH10" s="24"/>
      <c r="AI10" s="24"/>
      <c r="AJ10" s="24"/>
      <c r="AK10" s="24"/>
      <c r="AL10" s="24"/>
      <c r="AM10" s="24"/>
      <c r="AN10" s="24"/>
      <c r="AO10" s="24"/>
      <c r="AP10" s="18">
        <f t="shared" si="5"/>
        <v>411</v>
      </c>
      <c r="AQ10" s="24">
        <v>36</v>
      </c>
      <c r="AR10" s="24"/>
      <c r="AS10" s="24">
        <v>80</v>
      </c>
      <c r="AT10" s="24">
        <v>130</v>
      </c>
      <c r="AU10" s="24"/>
      <c r="AV10" s="24"/>
      <c r="AW10" s="24">
        <v>135</v>
      </c>
      <c r="AX10" s="24">
        <v>30</v>
      </c>
      <c r="AY10" s="24"/>
      <c r="AZ10" s="24"/>
      <c r="BA10" s="24">
        <v>0</v>
      </c>
      <c r="BB10" s="24"/>
      <c r="BC10" s="18">
        <f t="shared" si="7"/>
        <v>0</v>
      </c>
      <c r="BD10" s="24"/>
      <c r="BE10" s="24"/>
      <c r="BF10" s="24"/>
      <c r="BG10" s="24"/>
      <c r="BH10" s="18">
        <f t="shared" si="8"/>
        <v>0</v>
      </c>
      <c r="BI10" s="24"/>
      <c r="BJ10" s="24"/>
    </row>
    <row r="11" ht="27" customHeight="1" spans="1:62">
      <c r="A11" s="16" t="s">
        <v>71</v>
      </c>
      <c r="B11" s="15">
        <f t="shared" si="18"/>
        <v>3580</v>
      </c>
      <c r="C11" s="15">
        <f t="shared" si="19"/>
        <v>0</v>
      </c>
      <c r="D11" s="15">
        <f t="shared" si="20"/>
        <v>125</v>
      </c>
      <c r="E11" s="15">
        <f t="shared" si="21"/>
        <v>3137</v>
      </c>
      <c r="F11" s="15">
        <f t="shared" si="22"/>
        <v>283</v>
      </c>
      <c r="G11" s="15">
        <f t="shared" si="23"/>
        <v>0</v>
      </c>
      <c r="H11" s="15">
        <f t="shared" si="24"/>
        <v>35</v>
      </c>
      <c r="I11" s="15">
        <f t="shared" si="25"/>
        <v>1801</v>
      </c>
      <c r="J11" s="15">
        <v>6</v>
      </c>
      <c r="K11" s="24">
        <v>1071</v>
      </c>
      <c r="L11" s="24">
        <v>676</v>
      </c>
      <c r="M11" s="24">
        <v>0</v>
      </c>
      <c r="N11" s="24"/>
      <c r="O11" s="24">
        <v>48</v>
      </c>
      <c r="P11" s="18">
        <f t="shared" si="26"/>
        <v>5381</v>
      </c>
      <c r="Q11" s="18">
        <f t="shared" si="1"/>
        <v>6</v>
      </c>
      <c r="R11" s="24">
        <v>6</v>
      </c>
      <c r="S11" s="24"/>
      <c r="T11" s="24"/>
      <c r="U11" s="18">
        <f t="shared" si="14"/>
        <v>1196</v>
      </c>
      <c r="V11" s="24">
        <v>1071</v>
      </c>
      <c r="W11" s="24">
        <v>60</v>
      </c>
      <c r="X11" s="24"/>
      <c r="Y11" s="24">
        <v>7</v>
      </c>
      <c r="Z11" s="24">
        <v>58</v>
      </c>
      <c r="AA11" s="24">
        <v>0</v>
      </c>
      <c r="AB11" s="18">
        <f t="shared" si="3"/>
        <v>3813</v>
      </c>
      <c r="AC11" s="24">
        <v>340</v>
      </c>
      <c r="AD11" s="24"/>
      <c r="AE11" s="24"/>
      <c r="AF11" s="24"/>
      <c r="AG11" s="24"/>
      <c r="AH11" s="24">
        <v>300</v>
      </c>
      <c r="AI11" s="24">
        <v>1920</v>
      </c>
      <c r="AJ11" s="24">
        <v>300</v>
      </c>
      <c r="AK11" s="24">
        <v>333</v>
      </c>
      <c r="AL11" s="24"/>
      <c r="AM11" s="24"/>
      <c r="AN11" s="24"/>
      <c r="AO11" s="24">
        <v>620</v>
      </c>
      <c r="AP11" s="18">
        <f t="shared" si="5"/>
        <v>283</v>
      </c>
      <c r="AQ11" s="24"/>
      <c r="AR11" s="24">
        <v>250</v>
      </c>
      <c r="AS11" s="24">
        <v>0</v>
      </c>
      <c r="AT11" s="24">
        <v>0</v>
      </c>
      <c r="AU11" s="24">
        <v>33</v>
      </c>
      <c r="AV11" s="24"/>
      <c r="AW11" s="24"/>
      <c r="AX11" s="24"/>
      <c r="AY11" s="24"/>
      <c r="AZ11" s="24"/>
      <c r="BA11" s="24">
        <v>0</v>
      </c>
      <c r="BB11" s="24"/>
      <c r="BC11" s="18">
        <f t="shared" si="7"/>
        <v>0</v>
      </c>
      <c r="BD11" s="24"/>
      <c r="BE11" s="24"/>
      <c r="BF11" s="24"/>
      <c r="BG11" s="24"/>
      <c r="BH11" s="18">
        <f t="shared" si="8"/>
        <v>83</v>
      </c>
      <c r="BI11" s="24">
        <v>73</v>
      </c>
      <c r="BJ11" s="15">
        <v>10</v>
      </c>
    </row>
    <row r="12" ht="27" customHeight="1" spans="1:62">
      <c r="A12" s="16" t="s">
        <v>72</v>
      </c>
      <c r="B12" s="15">
        <f t="shared" si="18"/>
        <v>559</v>
      </c>
      <c r="C12" s="15">
        <f t="shared" si="19"/>
        <v>0</v>
      </c>
      <c r="D12" s="15">
        <f t="shared" si="20"/>
        <v>56</v>
      </c>
      <c r="E12" s="15">
        <f t="shared" si="21"/>
        <v>488</v>
      </c>
      <c r="F12" s="15">
        <f t="shared" si="22"/>
        <v>0</v>
      </c>
      <c r="G12" s="15">
        <f t="shared" si="23"/>
        <v>0</v>
      </c>
      <c r="H12" s="15">
        <f t="shared" si="24"/>
        <v>15</v>
      </c>
      <c r="I12" s="15">
        <f t="shared" si="25"/>
        <v>672</v>
      </c>
      <c r="J12" s="24"/>
      <c r="K12" s="24">
        <v>371</v>
      </c>
      <c r="L12" s="24">
        <v>288</v>
      </c>
      <c r="M12" s="24">
        <v>0</v>
      </c>
      <c r="N12" s="24"/>
      <c r="O12" s="24">
        <v>13</v>
      </c>
      <c r="P12" s="18">
        <f t="shared" si="26"/>
        <v>1231</v>
      </c>
      <c r="Q12" s="18">
        <f t="shared" si="1"/>
        <v>0</v>
      </c>
      <c r="R12" s="24"/>
      <c r="S12" s="24"/>
      <c r="T12" s="24"/>
      <c r="U12" s="18">
        <f t="shared" si="14"/>
        <v>427</v>
      </c>
      <c r="V12" s="24">
        <v>371</v>
      </c>
      <c r="W12" s="24">
        <v>0</v>
      </c>
      <c r="X12" s="24"/>
      <c r="Y12" s="24"/>
      <c r="Z12" s="24">
        <v>56</v>
      </c>
      <c r="AA12" s="24">
        <v>0</v>
      </c>
      <c r="AB12" s="18">
        <f t="shared" si="3"/>
        <v>776</v>
      </c>
      <c r="AC12" s="24">
        <v>212</v>
      </c>
      <c r="AD12" s="24"/>
      <c r="AE12" s="24">
        <v>76</v>
      </c>
      <c r="AF12" s="24"/>
      <c r="AG12" s="24">
        <v>488</v>
      </c>
      <c r="AH12" s="24"/>
      <c r="AI12" s="24"/>
      <c r="AJ12" s="24"/>
      <c r="AK12" s="24"/>
      <c r="AL12" s="24"/>
      <c r="AM12" s="24"/>
      <c r="AN12" s="24"/>
      <c r="AO12" s="24"/>
      <c r="AP12" s="18">
        <f t="shared" si="5"/>
        <v>0</v>
      </c>
      <c r="AQ12" s="24"/>
      <c r="AR12" s="24"/>
      <c r="AS12" s="24">
        <v>0</v>
      </c>
      <c r="AT12" s="24">
        <v>0</v>
      </c>
      <c r="AU12" s="24"/>
      <c r="AV12" s="24"/>
      <c r="AW12" s="54"/>
      <c r="AX12" s="54"/>
      <c r="AY12" s="54"/>
      <c r="AZ12" s="54"/>
      <c r="BA12" s="55">
        <v>0</v>
      </c>
      <c r="BB12" s="24"/>
      <c r="BC12" s="18">
        <f t="shared" si="7"/>
        <v>0</v>
      </c>
      <c r="BD12" s="24"/>
      <c r="BE12" s="24"/>
      <c r="BF12" s="24"/>
      <c r="BG12" s="24"/>
      <c r="BH12" s="18">
        <f t="shared" si="8"/>
        <v>28</v>
      </c>
      <c r="BI12" s="24">
        <v>28</v>
      </c>
      <c r="BJ12" s="24"/>
    </row>
    <row r="13" ht="27" customHeight="1" spans="1:62">
      <c r="A13" s="16" t="s">
        <v>73</v>
      </c>
      <c r="B13" s="15">
        <f t="shared" si="18"/>
        <v>435</v>
      </c>
      <c r="C13" s="15">
        <f t="shared" si="19"/>
        <v>0</v>
      </c>
      <c r="D13" s="15">
        <f t="shared" si="20"/>
        <v>65</v>
      </c>
      <c r="E13" s="15">
        <f t="shared" si="21"/>
        <v>342</v>
      </c>
      <c r="F13" s="15">
        <f t="shared" si="22"/>
        <v>0</v>
      </c>
      <c r="G13" s="15">
        <f t="shared" si="23"/>
        <v>0</v>
      </c>
      <c r="H13" s="15">
        <f t="shared" si="24"/>
        <v>28</v>
      </c>
      <c r="I13" s="15">
        <f t="shared" si="25"/>
        <v>1100</v>
      </c>
      <c r="J13" s="24"/>
      <c r="K13" s="24">
        <v>382</v>
      </c>
      <c r="L13" s="24">
        <v>685</v>
      </c>
      <c r="M13" s="24">
        <v>0</v>
      </c>
      <c r="N13" s="24"/>
      <c r="O13" s="24">
        <v>33</v>
      </c>
      <c r="P13" s="18">
        <f t="shared" si="26"/>
        <v>1535</v>
      </c>
      <c r="Q13" s="18">
        <f t="shared" si="1"/>
        <v>0</v>
      </c>
      <c r="R13" s="24"/>
      <c r="S13" s="24"/>
      <c r="T13" s="24"/>
      <c r="U13" s="18">
        <f t="shared" si="14"/>
        <v>447</v>
      </c>
      <c r="V13" s="24">
        <v>382</v>
      </c>
      <c r="W13" s="24">
        <v>0</v>
      </c>
      <c r="X13" s="24"/>
      <c r="Y13" s="24">
        <v>6</v>
      </c>
      <c r="Z13" s="24">
        <v>59</v>
      </c>
      <c r="AA13" s="24">
        <v>0</v>
      </c>
      <c r="AB13" s="18">
        <f t="shared" si="3"/>
        <v>1027</v>
      </c>
      <c r="AC13" s="24">
        <v>329</v>
      </c>
      <c r="AD13" s="24"/>
      <c r="AE13" s="24">
        <v>95</v>
      </c>
      <c r="AF13" s="24"/>
      <c r="AG13" s="24">
        <v>251</v>
      </c>
      <c r="AH13" s="24"/>
      <c r="AI13" s="24"/>
      <c r="AJ13" s="24">
        <v>111</v>
      </c>
      <c r="AK13" s="24">
        <v>241</v>
      </c>
      <c r="AL13" s="24"/>
      <c r="AM13" s="24"/>
      <c r="AN13" s="24"/>
      <c r="AO13" s="24"/>
      <c r="AP13" s="18">
        <f t="shared" si="5"/>
        <v>0</v>
      </c>
      <c r="AQ13" s="24"/>
      <c r="AR13" s="24"/>
      <c r="AS13" s="24">
        <v>0</v>
      </c>
      <c r="AT13" s="24">
        <v>0</v>
      </c>
      <c r="AU13" s="24"/>
      <c r="AV13" s="24"/>
      <c r="AW13" s="24"/>
      <c r="AX13" s="24"/>
      <c r="AY13" s="24"/>
      <c r="AZ13" s="24"/>
      <c r="BA13" s="24">
        <v>0</v>
      </c>
      <c r="BB13" s="24"/>
      <c r="BC13" s="18">
        <f t="shared" si="7"/>
        <v>0</v>
      </c>
      <c r="BD13" s="24"/>
      <c r="BE13" s="24"/>
      <c r="BF13" s="24"/>
      <c r="BG13" s="24"/>
      <c r="BH13" s="18">
        <f t="shared" si="8"/>
        <v>61</v>
      </c>
      <c r="BI13" s="24">
        <v>60</v>
      </c>
      <c r="BJ13" s="24">
        <v>1</v>
      </c>
    </row>
    <row r="14" ht="27" customHeight="1" spans="1:62">
      <c r="A14" s="16" t="s">
        <v>74</v>
      </c>
      <c r="B14" s="15">
        <f t="shared" si="18"/>
        <v>2659</v>
      </c>
      <c r="C14" s="15">
        <f t="shared" si="19"/>
        <v>250</v>
      </c>
      <c r="D14" s="15">
        <f t="shared" si="20"/>
        <v>1996</v>
      </c>
      <c r="E14" s="15">
        <f t="shared" si="21"/>
        <v>47</v>
      </c>
      <c r="F14" s="15">
        <f t="shared" si="22"/>
        <v>180</v>
      </c>
      <c r="G14" s="15">
        <f t="shared" si="23"/>
        <v>126</v>
      </c>
      <c r="H14" s="15">
        <f t="shared" si="24"/>
        <v>60</v>
      </c>
      <c r="I14" s="15">
        <f t="shared" si="25"/>
        <v>6881</v>
      </c>
      <c r="J14" s="24">
        <v>378</v>
      </c>
      <c r="K14" s="24">
        <v>4849</v>
      </c>
      <c r="L14" s="24">
        <v>619</v>
      </c>
      <c r="M14" s="24">
        <v>683</v>
      </c>
      <c r="N14" s="24">
        <v>241</v>
      </c>
      <c r="O14" s="24">
        <v>111</v>
      </c>
      <c r="P14" s="18">
        <f t="shared" si="26"/>
        <v>9540</v>
      </c>
      <c r="Q14" s="18">
        <f t="shared" si="1"/>
        <v>628</v>
      </c>
      <c r="R14" s="24">
        <v>28</v>
      </c>
      <c r="S14" s="24">
        <v>150</v>
      </c>
      <c r="T14" s="24">
        <v>450</v>
      </c>
      <c r="U14" s="18">
        <f t="shared" si="14"/>
        <v>6845</v>
      </c>
      <c r="V14" s="24">
        <v>2845</v>
      </c>
      <c r="W14" s="24">
        <v>690</v>
      </c>
      <c r="X14" s="24">
        <v>3234</v>
      </c>
      <c r="Y14" s="24">
        <v>15</v>
      </c>
      <c r="Z14" s="24">
        <v>61</v>
      </c>
      <c r="AA14" s="24">
        <v>0</v>
      </c>
      <c r="AB14" s="18">
        <f t="shared" si="3"/>
        <v>666</v>
      </c>
      <c r="AC14" s="24">
        <v>285</v>
      </c>
      <c r="AD14" s="24"/>
      <c r="AE14" s="24"/>
      <c r="AF14" s="24"/>
      <c r="AG14" s="24"/>
      <c r="AH14" s="24"/>
      <c r="AI14" s="24"/>
      <c r="AJ14" s="24"/>
      <c r="AK14" s="24">
        <v>324</v>
      </c>
      <c r="AL14" s="24"/>
      <c r="AM14" s="24">
        <v>10</v>
      </c>
      <c r="AN14" s="24"/>
      <c r="AO14" s="24">
        <v>47</v>
      </c>
      <c r="AP14" s="18">
        <f t="shared" si="5"/>
        <v>863</v>
      </c>
      <c r="AQ14" s="24">
        <v>243</v>
      </c>
      <c r="AR14" s="24"/>
      <c r="AS14" s="24">
        <v>40</v>
      </c>
      <c r="AT14" s="24">
        <v>170</v>
      </c>
      <c r="AU14" s="24">
        <v>21</v>
      </c>
      <c r="AV14" s="24">
        <v>110</v>
      </c>
      <c r="AW14" s="24"/>
      <c r="AX14" s="24">
        <v>30</v>
      </c>
      <c r="AY14" s="24">
        <v>35</v>
      </c>
      <c r="AZ14" s="24"/>
      <c r="BA14" s="24">
        <v>214</v>
      </c>
      <c r="BB14" s="24"/>
      <c r="BC14" s="18">
        <f t="shared" si="7"/>
        <v>367</v>
      </c>
      <c r="BD14" s="24">
        <v>60</v>
      </c>
      <c r="BE14" s="24">
        <v>307</v>
      </c>
      <c r="BF14" s="24"/>
      <c r="BG14" s="24"/>
      <c r="BH14" s="18">
        <f t="shared" si="8"/>
        <v>171</v>
      </c>
      <c r="BI14" s="24">
        <v>169</v>
      </c>
      <c r="BJ14" s="24">
        <v>2</v>
      </c>
    </row>
    <row r="15" ht="27" customHeight="1" spans="1:62">
      <c r="A15" s="16" t="s">
        <v>75</v>
      </c>
      <c r="B15" s="15">
        <f t="shared" si="18"/>
        <v>2206</v>
      </c>
      <c r="C15" s="15">
        <f t="shared" si="19"/>
        <v>206</v>
      </c>
      <c r="D15" s="15">
        <f t="shared" si="20"/>
        <v>3441</v>
      </c>
      <c r="E15" s="15">
        <f t="shared" si="21"/>
        <v>-1606</v>
      </c>
      <c r="F15" s="15">
        <f t="shared" si="22"/>
        <v>76</v>
      </c>
      <c r="G15" s="15">
        <f t="shared" si="23"/>
        <v>40</v>
      </c>
      <c r="H15" s="15">
        <f t="shared" si="24"/>
        <v>49</v>
      </c>
      <c r="I15" s="15">
        <f t="shared" si="25"/>
        <v>12247</v>
      </c>
      <c r="J15" s="24">
        <v>206</v>
      </c>
      <c r="K15" s="24">
        <v>6204</v>
      </c>
      <c r="L15" s="24">
        <v>5461</v>
      </c>
      <c r="M15" s="24">
        <v>239</v>
      </c>
      <c r="N15" s="24">
        <v>43</v>
      </c>
      <c r="O15" s="24">
        <v>94</v>
      </c>
      <c r="P15" s="18">
        <f t="shared" si="26"/>
        <v>14453</v>
      </c>
      <c r="Q15" s="18">
        <f t="shared" si="1"/>
        <v>412</v>
      </c>
      <c r="R15" s="24">
        <v>32</v>
      </c>
      <c r="S15" s="24">
        <v>30</v>
      </c>
      <c r="T15" s="24">
        <v>350</v>
      </c>
      <c r="U15" s="18">
        <f t="shared" si="14"/>
        <v>9645</v>
      </c>
      <c r="V15" s="24">
        <v>3692</v>
      </c>
      <c r="W15" s="24">
        <v>618</v>
      </c>
      <c r="X15" s="24">
        <v>5258</v>
      </c>
      <c r="Y15" s="24">
        <v>15</v>
      </c>
      <c r="Z15" s="24">
        <v>62</v>
      </c>
      <c r="AA15" s="24">
        <v>0</v>
      </c>
      <c r="AB15" s="18">
        <f t="shared" si="3"/>
        <v>3855</v>
      </c>
      <c r="AC15" s="24">
        <v>456</v>
      </c>
      <c r="AD15" s="24"/>
      <c r="AE15" s="24">
        <v>120</v>
      </c>
      <c r="AF15" s="24"/>
      <c r="AG15" s="24">
        <v>812</v>
      </c>
      <c r="AH15" s="24"/>
      <c r="AI15" s="24">
        <v>1850</v>
      </c>
      <c r="AJ15" s="24"/>
      <c r="AK15" s="24">
        <v>617</v>
      </c>
      <c r="AL15" s="24"/>
      <c r="AM15" s="24"/>
      <c r="AN15" s="24"/>
      <c r="AO15" s="24"/>
      <c r="AP15" s="18">
        <f t="shared" si="5"/>
        <v>315</v>
      </c>
      <c r="AQ15" s="24">
        <v>203</v>
      </c>
      <c r="AR15" s="24"/>
      <c r="AS15" s="24">
        <v>0</v>
      </c>
      <c r="AT15" s="24">
        <v>0</v>
      </c>
      <c r="AU15" s="24">
        <v>2</v>
      </c>
      <c r="AV15" s="24">
        <v>80</v>
      </c>
      <c r="AW15" s="24"/>
      <c r="AX15" s="24">
        <v>30</v>
      </c>
      <c r="AY15" s="24"/>
      <c r="AZ15" s="24"/>
      <c r="BA15" s="24">
        <v>0</v>
      </c>
      <c r="BB15" s="24"/>
      <c r="BC15" s="18">
        <f t="shared" si="7"/>
        <v>83</v>
      </c>
      <c r="BD15" s="24"/>
      <c r="BE15" s="24"/>
      <c r="BF15" s="24"/>
      <c r="BG15" s="24">
        <v>83</v>
      </c>
      <c r="BH15" s="18">
        <f t="shared" si="8"/>
        <v>143</v>
      </c>
      <c r="BI15" s="24">
        <v>136</v>
      </c>
      <c r="BJ15" s="24">
        <v>7</v>
      </c>
    </row>
    <row r="16" ht="27" customHeight="1" spans="1:62">
      <c r="A16" s="16" t="s">
        <v>76</v>
      </c>
      <c r="B16" s="15">
        <f t="shared" si="18"/>
        <v>8741</v>
      </c>
      <c r="C16" s="15">
        <f t="shared" si="19"/>
        <v>200</v>
      </c>
      <c r="D16" s="15">
        <f t="shared" si="20"/>
        <v>2455</v>
      </c>
      <c r="E16" s="15">
        <f t="shared" si="21"/>
        <v>4878</v>
      </c>
      <c r="F16" s="15">
        <f t="shared" si="22"/>
        <v>1007</v>
      </c>
      <c r="G16" s="15">
        <f t="shared" si="23"/>
        <v>53</v>
      </c>
      <c r="H16" s="15">
        <f t="shared" si="24"/>
        <v>148</v>
      </c>
      <c r="I16" s="15">
        <f t="shared" si="25"/>
        <v>5682</v>
      </c>
      <c r="J16" s="24">
        <v>7</v>
      </c>
      <c r="K16" s="24">
        <v>1680</v>
      </c>
      <c r="L16" s="24">
        <v>2308</v>
      </c>
      <c r="M16" s="24">
        <v>1227</v>
      </c>
      <c r="N16" s="24">
        <v>180</v>
      </c>
      <c r="O16" s="24">
        <v>280</v>
      </c>
      <c r="P16" s="18">
        <f t="shared" si="26"/>
        <v>14423</v>
      </c>
      <c r="Q16" s="18">
        <f t="shared" si="1"/>
        <v>207</v>
      </c>
      <c r="R16" s="24">
        <v>7</v>
      </c>
      <c r="S16" s="24"/>
      <c r="T16" s="24">
        <v>200</v>
      </c>
      <c r="U16" s="18">
        <f t="shared" si="14"/>
        <v>4135</v>
      </c>
      <c r="V16" s="24">
        <v>1680</v>
      </c>
      <c r="W16" s="24">
        <v>120</v>
      </c>
      <c r="X16" s="24">
        <v>2108</v>
      </c>
      <c r="Y16" s="24">
        <v>84</v>
      </c>
      <c r="Z16" s="24">
        <v>61</v>
      </c>
      <c r="AA16" s="24">
        <v>82</v>
      </c>
      <c r="AB16" s="18">
        <f t="shared" si="3"/>
        <v>7186</v>
      </c>
      <c r="AC16" s="24">
        <v>942</v>
      </c>
      <c r="AD16" s="24"/>
      <c r="AE16" s="24"/>
      <c r="AF16" s="24">
        <v>3000</v>
      </c>
      <c r="AG16" s="24">
        <v>1470</v>
      </c>
      <c r="AH16" s="24"/>
      <c r="AI16" s="24"/>
      <c r="AJ16" s="24"/>
      <c r="AK16" s="24">
        <v>1704</v>
      </c>
      <c r="AL16" s="24"/>
      <c r="AM16" s="24">
        <v>70</v>
      </c>
      <c r="AN16" s="24"/>
      <c r="AO16" s="24"/>
      <c r="AP16" s="18">
        <f t="shared" si="5"/>
        <v>2234</v>
      </c>
      <c r="AQ16" s="24">
        <v>357</v>
      </c>
      <c r="AR16" s="24">
        <v>550</v>
      </c>
      <c r="AS16" s="24">
        <v>120</v>
      </c>
      <c r="AT16" s="24">
        <v>200</v>
      </c>
      <c r="AU16" s="24"/>
      <c r="AV16" s="24">
        <v>85</v>
      </c>
      <c r="AW16" s="24"/>
      <c r="AX16" s="24"/>
      <c r="AY16" s="24"/>
      <c r="AZ16" s="24"/>
      <c r="BA16" s="24">
        <v>922</v>
      </c>
      <c r="BB16" s="24"/>
      <c r="BC16" s="18">
        <f t="shared" si="7"/>
        <v>233</v>
      </c>
      <c r="BD16" s="24"/>
      <c r="BE16" s="24">
        <v>233</v>
      </c>
      <c r="BF16" s="24"/>
      <c r="BG16" s="24"/>
      <c r="BH16" s="18">
        <f t="shared" si="8"/>
        <v>428</v>
      </c>
      <c r="BI16" s="24">
        <v>400</v>
      </c>
      <c r="BJ16" s="24">
        <v>28</v>
      </c>
    </row>
    <row r="17" ht="27" customHeight="1" spans="1:62">
      <c r="A17" s="12" t="s">
        <v>77</v>
      </c>
      <c r="B17" s="17">
        <f t="shared" ref="B17:P17" si="27">SUM(B18:B21)</f>
        <v>14939</v>
      </c>
      <c r="C17" s="18">
        <f t="shared" si="27"/>
        <v>200</v>
      </c>
      <c r="D17" s="18">
        <f t="shared" si="27"/>
        <v>7229</v>
      </c>
      <c r="E17" s="18">
        <f t="shared" si="27"/>
        <v>6092</v>
      </c>
      <c r="F17" s="18">
        <f t="shared" si="27"/>
        <v>1244</v>
      </c>
      <c r="G17" s="18">
        <f t="shared" si="27"/>
        <v>16</v>
      </c>
      <c r="H17" s="18">
        <f t="shared" si="27"/>
        <v>158</v>
      </c>
      <c r="I17" s="17">
        <f t="shared" si="27"/>
        <v>19287</v>
      </c>
      <c r="J17" s="18">
        <f t="shared" si="27"/>
        <v>63</v>
      </c>
      <c r="K17" s="18">
        <f t="shared" si="27"/>
        <v>10843</v>
      </c>
      <c r="L17" s="18">
        <f t="shared" si="27"/>
        <v>5752</v>
      </c>
      <c r="M17" s="18">
        <f t="shared" si="27"/>
        <v>2217</v>
      </c>
      <c r="N17" s="18">
        <f t="shared" si="27"/>
        <v>96</v>
      </c>
      <c r="O17" s="18">
        <f t="shared" si="27"/>
        <v>316</v>
      </c>
      <c r="P17" s="18">
        <f t="shared" si="27"/>
        <v>34226</v>
      </c>
      <c r="Q17" s="18">
        <f t="shared" si="1"/>
        <v>263</v>
      </c>
      <c r="R17" s="18">
        <f>SUM(R18:R21)</f>
        <v>63</v>
      </c>
      <c r="S17" s="18">
        <f>SUM(S18:S21)</f>
        <v>0</v>
      </c>
      <c r="T17" s="18">
        <f>SUM(T18:T21)</f>
        <v>200</v>
      </c>
      <c r="U17" s="18">
        <f t="shared" si="14"/>
        <v>18072</v>
      </c>
      <c r="V17" s="18">
        <f t="shared" ref="V17:AA17" si="28">SUM(V18:V21)</f>
        <v>8699</v>
      </c>
      <c r="W17" s="18">
        <f t="shared" si="28"/>
        <v>720</v>
      </c>
      <c r="X17" s="18">
        <f t="shared" si="28"/>
        <v>8420</v>
      </c>
      <c r="Y17" s="18">
        <f t="shared" si="28"/>
        <v>27</v>
      </c>
      <c r="Z17" s="18">
        <f t="shared" si="28"/>
        <v>117</v>
      </c>
      <c r="AA17" s="18">
        <f t="shared" si="28"/>
        <v>89</v>
      </c>
      <c r="AB17" s="18">
        <f t="shared" si="3"/>
        <v>11844</v>
      </c>
      <c r="AC17" s="18">
        <f t="shared" ref="AC17:AO17" si="29">SUM(AC18:AC21)</f>
        <v>1847</v>
      </c>
      <c r="AD17" s="18">
        <f t="shared" si="29"/>
        <v>0</v>
      </c>
      <c r="AE17" s="18">
        <f t="shared" si="29"/>
        <v>0</v>
      </c>
      <c r="AF17" s="18">
        <f t="shared" si="29"/>
        <v>0</v>
      </c>
      <c r="AG17" s="18">
        <f t="shared" si="29"/>
        <v>0</v>
      </c>
      <c r="AH17" s="18">
        <f t="shared" si="29"/>
        <v>700</v>
      </c>
      <c r="AI17" s="18">
        <f t="shared" si="29"/>
        <v>2130</v>
      </c>
      <c r="AJ17" s="18">
        <f t="shared" si="29"/>
        <v>408</v>
      </c>
      <c r="AK17" s="18">
        <f t="shared" si="29"/>
        <v>1571</v>
      </c>
      <c r="AL17" s="18">
        <f t="shared" si="29"/>
        <v>0</v>
      </c>
      <c r="AM17" s="18">
        <f t="shared" si="29"/>
        <v>8</v>
      </c>
      <c r="AN17" s="18">
        <f t="shared" si="29"/>
        <v>5000</v>
      </c>
      <c r="AO17" s="18">
        <f t="shared" si="29"/>
        <v>180</v>
      </c>
      <c r="AP17" s="18">
        <f t="shared" si="5"/>
        <v>3461</v>
      </c>
      <c r="AQ17" s="18">
        <f t="shared" ref="AQ17:BB17" si="30">SUM(AQ18:AQ21)</f>
        <v>294</v>
      </c>
      <c r="AR17" s="18">
        <f t="shared" si="30"/>
        <v>50</v>
      </c>
      <c r="AS17" s="18">
        <f t="shared" si="30"/>
        <v>88</v>
      </c>
      <c r="AT17" s="18">
        <f t="shared" si="30"/>
        <v>143</v>
      </c>
      <c r="AU17" s="18">
        <f t="shared" si="30"/>
        <v>396</v>
      </c>
      <c r="AV17" s="18">
        <f t="shared" si="30"/>
        <v>155</v>
      </c>
      <c r="AW17" s="18">
        <f t="shared" si="30"/>
        <v>280</v>
      </c>
      <c r="AX17" s="18">
        <f t="shared" si="30"/>
        <v>78</v>
      </c>
      <c r="AY17" s="18">
        <f t="shared" si="30"/>
        <v>35</v>
      </c>
      <c r="AZ17" s="18">
        <f t="shared" si="30"/>
        <v>0</v>
      </c>
      <c r="BA17" s="18">
        <f t="shared" si="30"/>
        <v>1942</v>
      </c>
      <c r="BB17" s="18">
        <f t="shared" si="30"/>
        <v>0</v>
      </c>
      <c r="BC17" s="18">
        <f t="shared" si="7"/>
        <v>112</v>
      </c>
      <c r="BD17" s="18">
        <f>SUM(BD18:BD21)</f>
        <v>0</v>
      </c>
      <c r="BE17" s="18">
        <f>SUM(BE18:BE21)</f>
        <v>0</v>
      </c>
      <c r="BF17" s="18">
        <f>SUM(BF18:BF21)</f>
        <v>73</v>
      </c>
      <c r="BG17" s="18">
        <f>SUM(BG18:BG21)</f>
        <v>39</v>
      </c>
      <c r="BH17" s="18">
        <f t="shared" si="8"/>
        <v>474</v>
      </c>
      <c r="BI17" s="18">
        <f>SUM(BI18:BI21)</f>
        <v>443</v>
      </c>
      <c r="BJ17" s="18">
        <f>SUM(BJ18:BJ21)</f>
        <v>31</v>
      </c>
    </row>
    <row r="18" ht="27" customHeight="1" spans="1:62">
      <c r="A18" s="14" t="s">
        <v>70</v>
      </c>
      <c r="B18" s="15">
        <f>SUM(C18:H18)</f>
        <v>48</v>
      </c>
      <c r="C18" s="15">
        <f>Q18-J18</f>
        <v>0</v>
      </c>
      <c r="D18" s="15">
        <f>U18-K18</f>
        <v>0</v>
      </c>
      <c r="E18" s="15">
        <f>AB18-L18</f>
        <v>0</v>
      </c>
      <c r="F18" s="15">
        <f>AP18-M18</f>
        <v>48</v>
      </c>
      <c r="G18" s="15">
        <f>BC18-N18</f>
        <v>0</v>
      </c>
      <c r="H18" s="15">
        <f>BH18-O18</f>
        <v>0</v>
      </c>
      <c r="I18" s="15">
        <f>SUM(J18:O18)</f>
        <v>280</v>
      </c>
      <c r="J18" s="24"/>
      <c r="K18" s="24"/>
      <c r="L18" s="24"/>
      <c r="M18" s="24">
        <v>280</v>
      </c>
      <c r="N18" s="24"/>
      <c r="O18" s="24"/>
      <c r="P18" s="18">
        <f>Q18+U18+AB18+AP18+BC18+BH18</f>
        <v>328</v>
      </c>
      <c r="Q18" s="18">
        <f t="shared" si="1"/>
        <v>0</v>
      </c>
      <c r="R18" s="24"/>
      <c r="S18" s="24"/>
      <c r="T18" s="24"/>
      <c r="U18" s="18">
        <f t="shared" si="14"/>
        <v>0</v>
      </c>
      <c r="V18" s="24"/>
      <c r="W18" s="24"/>
      <c r="X18" s="24"/>
      <c r="Y18" s="24"/>
      <c r="Z18" s="24"/>
      <c r="AA18" s="24">
        <v>0</v>
      </c>
      <c r="AB18" s="18">
        <f t="shared" si="3"/>
        <v>0</v>
      </c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18">
        <f t="shared" si="5"/>
        <v>328</v>
      </c>
      <c r="AQ18" s="24"/>
      <c r="AR18" s="24"/>
      <c r="AS18" s="24">
        <v>0</v>
      </c>
      <c r="AT18" s="24">
        <v>0</v>
      </c>
      <c r="AU18" s="24"/>
      <c r="AV18" s="24"/>
      <c r="AW18" s="24">
        <v>280</v>
      </c>
      <c r="AX18" s="24">
        <v>48</v>
      </c>
      <c r="AY18" s="24"/>
      <c r="AZ18" s="24"/>
      <c r="BA18" s="24">
        <v>0</v>
      </c>
      <c r="BB18" s="24"/>
      <c r="BC18" s="18">
        <f t="shared" si="7"/>
        <v>0</v>
      </c>
      <c r="BD18" s="24"/>
      <c r="BE18" s="24"/>
      <c r="BF18" s="24"/>
      <c r="BG18" s="24"/>
      <c r="BH18" s="18">
        <f t="shared" si="8"/>
        <v>0</v>
      </c>
      <c r="BI18" s="24"/>
      <c r="BJ18" s="24"/>
    </row>
    <row r="19" ht="27" customHeight="1" spans="1:62">
      <c r="A19" s="16" t="s">
        <v>78</v>
      </c>
      <c r="B19" s="15">
        <f>SUM(C19:H19)</f>
        <v>243</v>
      </c>
      <c r="C19" s="15">
        <f>Q19-J19</f>
        <v>0</v>
      </c>
      <c r="D19" s="15">
        <f>U19-K19</f>
        <v>73</v>
      </c>
      <c r="E19" s="15">
        <f>AB19-L19</f>
        <v>125</v>
      </c>
      <c r="F19" s="15">
        <f>AP19-M19</f>
        <v>35</v>
      </c>
      <c r="G19" s="15">
        <f>BC19-N19</f>
        <v>0</v>
      </c>
      <c r="H19" s="15">
        <f>BH19-O19</f>
        <v>10</v>
      </c>
      <c r="I19" s="15">
        <f>SUM(J19:O19)</f>
        <v>514</v>
      </c>
      <c r="J19" s="24">
        <v>4</v>
      </c>
      <c r="K19" s="24">
        <v>311</v>
      </c>
      <c r="L19" s="24">
        <v>184</v>
      </c>
      <c r="M19" s="24">
        <v>0</v>
      </c>
      <c r="N19" s="24"/>
      <c r="O19" s="24">
        <v>15</v>
      </c>
      <c r="P19" s="18">
        <f>Q19+U19+AB19+AP19+BC19+BH19</f>
        <v>757</v>
      </c>
      <c r="Q19" s="18">
        <f t="shared" si="1"/>
        <v>4</v>
      </c>
      <c r="R19" s="24">
        <v>4</v>
      </c>
      <c r="S19" s="24"/>
      <c r="T19" s="24"/>
      <c r="U19" s="18">
        <f t="shared" si="14"/>
        <v>384</v>
      </c>
      <c r="V19" s="24">
        <v>311</v>
      </c>
      <c r="W19" s="24">
        <v>0</v>
      </c>
      <c r="X19" s="24"/>
      <c r="Y19" s="24"/>
      <c r="Z19" s="24">
        <v>57</v>
      </c>
      <c r="AA19" s="24">
        <v>16</v>
      </c>
      <c r="AB19" s="18">
        <f t="shared" si="3"/>
        <v>309</v>
      </c>
      <c r="AC19" s="24">
        <v>184</v>
      </c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>
        <v>125</v>
      </c>
      <c r="AP19" s="18">
        <f t="shared" si="5"/>
        <v>35</v>
      </c>
      <c r="AQ19" s="24"/>
      <c r="AR19" s="24"/>
      <c r="AS19" s="24">
        <v>0</v>
      </c>
      <c r="AT19" s="24">
        <v>0</v>
      </c>
      <c r="AU19" s="24"/>
      <c r="AV19" s="24"/>
      <c r="AW19" s="54"/>
      <c r="AX19" s="54"/>
      <c r="AY19" s="54">
        <v>35</v>
      </c>
      <c r="AZ19" s="54"/>
      <c r="BA19" s="55">
        <v>0</v>
      </c>
      <c r="BB19" s="24"/>
      <c r="BC19" s="18">
        <f t="shared" si="7"/>
        <v>0</v>
      </c>
      <c r="BD19" s="24"/>
      <c r="BE19" s="24"/>
      <c r="BF19" s="24"/>
      <c r="BG19" s="24"/>
      <c r="BH19" s="18">
        <f t="shared" si="8"/>
        <v>25</v>
      </c>
      <c r="BI19" s="24">
        <v>25</v>
      </c>
      <c r="BJ19" s="24"/>
    </row>
    <row r="20" ht="27" customHeight="1" spans="1:62">
      <c r="A20" s="16" t="s">
        <v>79</v>
      </c>
      <c r="B20" s="15">
        <f>SUM(C20:H20)</f>
        <v>6934</v>
      </c>
      <c r="C20" s="15">
        <f>Q20-J20</f>
        <v>0</v>
      </c>
      <c r="D20" s="15">
        <f>U20-K20</f>
        <v>6535</v>
      </c>
      <c r="E20" s="15">
        <f>AB20-L20</f>
        <v>55</v>
      </c>
      <c r="F20" s="15">
        <f>AP20-M20</f>
        <v>286</v>
      </c>
      <c r="G20" s="15">
        <f>BC20-N20</f>
        <v>0</v>
      </c>
      <c r="H20" s="15">
        <f>BH20-O20</f>
        <v>58</v>
      </c>
      <c r="I20" s="15">
        <f>SUM(J20:O20)</f>
        <v>4173</v>
      </c>
      <c r="J20" s="24">
        <v>12</v>
      </c>
      <c r="K20" s="24">
        <v>2758</v>
      </c>
      <c r="L20" s="24">
        <v>645</v>
      </c>
      <c r="M20" s="24">
        <v>672</v>
      </c>
      <c r="N20" s="24"/>
      <c r="O20" s="24">
        <v>86</v>
      </c>
      <c r="P20" s="18">
        <f>Q20+U20+AB20+AP20+BC20+BH20</f>
        <v>11107</v>
      </c>
      <c r="Q20" s="18">
        <f t="shared" si="1"/>
        <v>12</v>
      </c>
      <c r="R20" s="24">
        <v>12</v>
      </c>
      <c r="S20" s="24"/>
      <c r="T20" s="24"/>
      <c r="U20" s="18">
        <f t="shared" si="14"/>
        <v>9293</v>
      </c>
      <c r="V20" s="24">
        <v>1868</v>
      </c>
      <c r="W20" s="24">
        <v>120</v>
      </c>
      <c r="X20" s="24">
        <v>7166</v>
      </c>
      <c r="Y20" s="24">
        <v>6</v>
      </c>
      <c r="Z20" s="24">
        <v>60</v>
      </c>
      <c r="AA20" s="24">
        <v>73</v>
      </c>
      <c r="AB20" s="18">
        <f t="shared" si="3"/>
        <v>700</v>
      </c>
      <c r="AC20" s="24">
        <v>0</v>
      </c>
      <c r="AD20" s="24"/>
      <c r="AE20" s="24"/>
      <c r="AF20" s="24"/>
      <c r="AG20" s="24"/>
      <c r="AH20" s="24"/>
      <c r="AI20" s="24"/>
      <c r="AJ20" s="24">
        <v>210</v>
      </c>
      <c r="AK20" s="24">
        <v>435</v>
      </c>
      <c r="AL20" s="24"/>
      <c r="AM20" s="24"/>
      <c r="AN20" s="24"/>
      <c r="AO20" s="24">
        <v>55</v>
      </c>
      <c r="AP20" s="18">
        <f t="shared" si="5"/>
        <v>958</v>
      </c>
      <c r="AQ20" s="24">
        <v>132</v>
      </c>
      <c r="AR20" s="24"/>
      <c r="AS20" s="24">
        <v>24</v>
      </c>
      <c r="AT20" s="24">
        <v>20</v>
      </c>
      <c r="AU20" s="24">
        <v>2</v>
      </c>
      <c r="AV20" s="24">
        <v>60</v>
      </c>
      <c r="AW20" s="24"/>
      <c r="AX20" s="24"/>
      <c r="AY20" s="24"/>
      <c r="AZ20" s="24"/>
      <c r="BA20" s="24">
        <v>720</v>
      </c>
      <c r="BB20" s="24"/>
      <c r="BC20" s="18">
        <f t="shared" si="7"/>
        <v>0</v>
      </c>
      <c r="BD20" s="24"/>
      <c r="BE20" s="24"/>
      <c r="BF20" s="24"/>
      <c r="BG20" s="24"/>
      <c r="BH20" s="18">
        <f t="shared" si="8"/>
        <v>144</v>
      </c>
      <c r="BI20" s="24">
        <v>139</v>
      </c>
      <c r="BJ20" s="24">
        <v>5</v>
      </c>
    </row>
    <row r="21" ht="27" customHeight="1" spans="1:62">
      <c r="A21" s="16" t="s">
        <v>80</v>
      </c>
      <c r="B21" s="15">
        <f>SUM(C21:H21)</f>
        <v>7714</v>
      </c>
      <c r="C21" s="15">
        <f>Q21-J21</f>
        <v>200</v>
      </c>
      <c r="D21" s="15">
        <f>U21-K21</f>
        <v>621</v>
      </c>
      <c r="E21" s="15">
        <f>AB21-L21</f>
        <v>5912</v>
      </c>
      <c r="F21" s="15">
        <f>AP21-M21</f>
        <v>875</v>
      </c>
      <c r="G21" s="15">
        <f>BC21-N21</f>
        <v>16</v>
      </c>
      <c r="H21" s="15">
        <f>BH21-O21</f>
        <v>90</v>
      </c>
      <c r="I21" s="15">
        <f>SUM(J21:O21)</f>
        <v>14320</v>
      </c>
      <c r="J21" s="24">
        <v>47</v>
      </c>
      <c r="K21" s="24">
        <v>7774</v>
      </c>
      <c r="L21" s="24">
        <v>4923</v>
      </c>
      <c r="M21" s="24">
        <v>1265</v>
      </c>
      <c r="N21" s="24">
        <v>96</v>
      </c>
      <c r="O21" s="24">
        <v>215</v>
      </c>
      <c r="P21" s="18">
        <f>Q21+U21+AB21+AP21+BC21+BH21</f>
        <v>22034</v>
      </c>
      <c r="Q21" s="18">
        <f t="shared" si="1"/>
        <v>247</v>
      </c>
      <c r="R21" s="24">
        <v>47</v>
      </c>
      <c r="S21" s="24"/>
      <c r="T21" s="24">
        <v>200</v>
      </c>
      <c r="U21" s="18">
        <f t="shared" si="14"/>
        <v>8395</v>
      </c>
      <c r="V21" s="24">
        <v>6520</v>
      </c>
      <c r="W21" s="24">
        <v>600</v>
      </c>
      <c r="X21" s="24">
        <v>1254</v>
      </c>
      <c r="Y21" s="24">
        <v>21</v>
      </c>
      <c r="Z21" s="24">
        <v>0</v>
      </c>
      <c r="AA21" s="24">
        <v>0</v>
      </c>
      <c r="AB21" s="18">
        <f t="shared" si="3"/>
        <v>10835</v>
      </c>
      <c r="AC21" s="24">
        <v>1663</v>
      </c>
      <c r="AD21" s="24"/>
      <c r="AE21" s="24"/>
      <c r="AF21" s="24"/>
      <c r="AG21" s="24"/>
      <c r="AH21" s="24">
        <v>700</v>
      </c>
      <c r="AI21" s="24">
        <v>2130</v>
      </c>
      <c r="AJ21" s="24">
        <v>198</v>
      </c>
      <c r="AK21" s="24">
        <v>1136</v>
      </c>
      <c r="AL21" s="24"/>
      <c r="AM21" s="24">
        <v>8</v>
      </c>
      <c r="AN21" s="24">
        <v>5000</v>
      </c>
      <c r="AO21" s="24"/>
      <c r="AP21" s="18">
        <f t="shared" si="5"/>
        <v>2140</v>
      </c>
      <c r="AQ21" s="24">
        <v>162</v>
      </c>
      <c r="AR21" s="24">
        <v>50</v>
      </c>
      <c r="AS21" s="24">
        <v>64</v>
      </c>
      <c r="AT21" s="24">
        <v>123</v>
      </c>
      <c r="AU21" s="24">
        <v>394</v>
      </c>
      <c r="AV21" s="24">
        <v>95</v>
      </c>
      <c r="AW21" s="24"/>
      <c r="AX21" s="24">
        <v>30</v>
      </c>
      <c r="AY21" s="24"/>
      <c r="AZ21" s="24"/>
      <c r="BA21" s="24">
        <v>1222</v>
      </c>
      <c r="BB21" s="24"/>
      <c r="BC21" s="18">
        <f t="shared" si="7"/>
        <v>112</v>
      </c>
      <c r="BD21" s="24"/>
      <c r="BE21" s="24"/>
      <c r="BF21" s="24">
        <v>73</v>
      </c>
      <c r="BG21" s="24">
        <v>39</v>
      </c>
      <c r="BH21" s="18">
        <f t="shared" si="8"/>
        <v>305</v>
      </c>
      <c r="BI21" s="24">
        <v>279</v>
      </c>
      <c r="BJ21" s="24">
        <v>26</v>
      </c>
    </row>
    <row r="22" ht="27" customHeight="1" spans="1:62">
      <c r="A22" s="12" t="s">
        <v>81</v>
      </c>
      <c r="B22" s="17">
        <f t="shared" ref="B22:P22" si="31">SUM(B23:B28)</f>
        <v>35780</v>
      </c>
      <c r="C22" s="18">
        <f t="shared" si="31"/>
        <v>305</v>
      </c>
      <c r="D22" s="18">
        <f t="shared" si="31"/>
        <v>24596</v>
      </c>
      <c r="E22" s="18">
        <f t="shared" si="31"/>
        <v>6460</v>
      </c>
      <c r="F22" s="18">
        <f t="shared" si="31"/>
        <v>3298</v>
      </c>
      <c r="G22" s="18">
        <f t="shared" si="31"/>
        <v>396</v>
      </c>
      <c r="H22" s="18">
        <f t="shared" si="31"/>
        <v>725</v>
      </c>
      <c r="I22" s="17">
        <f t="shared" si="31"/>
        <v>57725</v>
      </c>
      <c r="J22" s="18">
        <f t="shared" si="31"/>
        <v>647</v>
      </c>
      <c r="K22" s="18">
        <f t="shared" si="31"/>
        <v>29018</v>
      </c>
      <c r="L22" s="18">
        <f t="shared" si="31"/>
        <v>12634</v>
      </c>
      <c r="M22" s="18">
        <f t="shared" si="31"/>
        <v>4284</v>
      </c>
      <c r="N22" s="18">
        <f t="shared" si="31"/>
        <v>9808</v>
      </c>
      <c r="O22" s="18">
        <f t="shared" si="31"/>
        <v>1334</v>
      </c>
      <c r="P22" s="18">
        <f t="shared" si="31"/>
        <v>93505</v>
      </c>
      <c r="Q22" s="18">
        <f t="shared" si="1"/>
        <v>952</v>
      </c>
      <c r="R22" s="18">
        <f>SUM(R23:R28)</f>
        <v>122</v>
      </c>
      <c r="S22" s="18">
        <f>SUM(S23:S28)</f>
        <v>180</v>
      </c>
      <c r="T22" s="18">
        <f>SUM(T23:T28)</f>
        <v>650</v>
      </c>
      <c r="U22" s="18">
        <f t="shared" si="14"/>
        <v>53614</v>
      </c>
      <c r="V22" s="18">
        <f t="shared" ref="V22:AA22" si="32">SUM(V23:V28)</f>
        <v>21905</v>
      </c>
      <c r="W22" s="18">
        <f t="shared" si="32"/>
        <v>738</v>
      </c>
      <c r="X22" s="18">
        <f t="shared" si="32"/>
        <v>30056</v>
      </c>
      <c r="Y22" s="18">
        <f t="shared" si="32"/>
        <v>144</v>
      </c>
      <c r="Z22" s="18">
        <f t="shared" si="32"/>
        <v>369</v>
      </c>
      <c r="AA22" s="18">
        <f t="shared" si="32"/>
        <v>402</v>
      </c>
      <c r="AB22" s="18">
        <f t="shared" si="3"/>
        <v>19094</v>
      </c>
      <c r="AC22" s="18">
        <f t="shared" ref="AC22:AO22" si="33">SUM(AC23:AC28)</f>
        <v>7234</v>
      </c>
      <c r="AD22" s="18">
        <f t="shared" si="33"/>
        <v>40</v>
      </c>
      <c r="AE22" s="18">
        <f t="shared" si="33"/>
        <v>305</v>
      </c>
      <c r="AF22" s="18">
        <f t="shared" si="33"/>
        <v>0</v>
      </c>
      <c r="AG22" s="18">
        <f t="shared" si="33"/>
        <v>3530</v>
      </c>
      <c r="AH22" s="18">
        <f t="shared" si="33"/>
        <v>1300</v>
      </c>
      <c r="AI22" s="18">
        <f t="shared" si="33"/>
        <v>2100</v>
      </c>
      <c r="AJ22" s="18">
        <f t="shared" si="33"/>
        <v>48</v>
      </c>
      <c r="AK22" s="18">
        <f t="shared" si="33"/>
        <v>4164</v>
      </c>
      <c r="AL22" s="18">
        <f t="shared" si="33"/>
        <v>0</v>
      </c>
      <c r="AM22" s="18">
        <f t="shared" si="33"/>
        <v>297</v>
      </c>
      <c r="AN22" s="18">
        <f t="shared" si="33"/>
        <v>0</v>
      </c>
      <c r="AO22" s="18">
        <f t="shared" si="33"/>
        <v>76</v>
      </c>
      <c r="AP22" s="18">
        <f t="shared" si="5"/>
        <v>7582</v>
      </c>
      <c r="AQ22" s="18">
        <f t="shared" ref="AQ22:BB22" si="34">SUM(AQ23:AQ28)</f>
        <v>542</v>
      </c>
      <c r="AR22" s="18">
        <f t="shared" si="34"/>
        <v>550</v>
      </c>
      <c r="AS22" s="18">
        <f t="shared" si="34"/>
        <v>240</v>
      </c>
      <c r="AT22" s="18">
        <f t="shared" si="34"/>
        <v>480</v>
      </c>
      <c r="AU22" s="18">
        <f t="shared" si="34"/>
        <v>58</v>
      </c>
      <c r="AV22" s="18">
        <f t="shared" si="34"/>
        <v>830</v>
      </c>
      <c r="AW22" s="18">
        <f t="shared" si="34"/>
        <v>325</v>
      </c>
      <c r="AX22" s="18">
        <f t="shared" si="34"/>
        <v>192</v>
      </c>
      <c r="AY22" s="18">
        <f t="shared" si="34"/>
        <v>0</v>
      </c>
      <c r="AZ22" s="18">
        <f t="shared" si="34"/>
        <v>0</v>
      </c>
      <c r="BA22" s="18">
        <f t="shared" si="34"/>
        <v>4365</v>
      </c>
      <c r="BB22" s="18">
        <f t="shared" si="34"/>
        <v>0</v>
      </c>
      <c r="BC22" s="18">
        <f t="shared" si="7"/>
        <v>10204</v>
      </c>
      <c r="BD22" s="18">
        <f>SUM(BD23:BD28)</f>
        <v>570</v>
      </c>
      <c r="BE22" s="18">
        <f>SUM(BE23:BE28)</f>
        <v>348</v>
      </c>
      <c r="BF22" s="18">
        <f>SUM(BF23:BF28)</f>
        <v>9251</v>
      </c>
      <c r="BG22" s="18">
        <f>SUM(BG23:BG28)</f>
        <v>35</v>
      </c>
      <c r="BH22" s="18">
        <f t="shared" si="8"/>
        <v>2059</v>
      </c>
      <c r="BI22" s="18">
        <f>SUM(BI23:BI28)</f>
        <v>2000</v>
      </c>
      <c r="BJ22" s="18">
        <f>SUM(BJ23:BJ28)</f>
        <v>59</v>
      </c>
    </row>
    <row r="23" ht="27" customHeight="1" spans="1:62">
      <c r="A23" s="14" t="s">
        <v>70</v>
      </c>
      <c r="B23" s="15">
        <f t="shared" ref="B23:B28" si="35">SUM(C23:H23)</f>
        <v>94</v>
      </c>
      <c r="C23" s="15">
        <f t="shared" ref="C23:C28" si="36">Q23-J23</f>
        <v>0</v>
      </c>
      <c r="D23" s="15">
        <f t="shared" ref="D23:D28" si="37">U23-K23</f>
        <v>0</v>
      </c>
      <c r="E23" s="15">
        <f t="shared" ref="E23:E28" si="38">AB23-L23</f>
        <v>10</v>
      </c>
      <c r="F23" s="15">
        <f t="shared" ref="F23:F28" si="39">AP23-M23</f>
        <v>84</v>
      </c>
      <c r="G23" s="15">
        <f t="shared" ref="G23:G28" si="40">BC23-N23</f>
        <v>0</v>
      </c>
      <c r="H23" s="15">
        <f t="shared" ref="H23:H28" si="41">BH23-O23</f>
        <v>0</v>
      </c>
      <c r="I23" s="15">
        <f t="shared" ref="I23:I28" si="42">SUM(J23:O23)</f>
        <v>370</v>
      </c>
      <c r="J23" s="24"/>
      <c r="K23" s="24"/>
      <c r="L23" s="24">
        <v>45</v>
      </c>
      <c r="M23" s="24">
        <v>325</v>
      </c>
      <c r="N23" s="24"/>
      <c r="O23" s="24"/>
      <c r="P23" s="18">
        <f t="shared" ref="P23:P28" si="43">Q23+U23+AB23+AP23+BC23+BH23</f>
        <v>464</v>
      </c>
      <c r="Q23" s="18">
        <f t="shared" si="1"/>
        <v>0</v>
      </c>
      <c r="R23" s="24"/>
      <c r="S23" s="24"/>
      <c r="T23" s="24"/>
      <c r="U23" s="18">
        <f t="shared" si="14"/>
        <v>0</v>
      </c>
      <c r="V23" s="24"/>
      <c r="W23" s="24"/>
      <c r="X23" s="24"/>
      <c r="Y23" s="24"/>
      <c r="Z23" s="24"/>
      <c r="AA23" s="24">
        <v>0</v>
      </c>
      <c r="AB23" s="18">
        <f t="shared" si="3"/>
        <v>55</v>
      </c>
      <c r="AC23" s="24"/>
      <c r="AD23" s="24"/>
      <c r="AE23" s="24">
        <v>55</v>
      </c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18">
        <f t="shared" si="5"/>
        <v>409</v>
      </c>
      <c r="AQ23" s="24"/>
      <c r="AR23" s="24"/>
      <c r="AS23" s="24">
        <v>0</v>
      </c>
      <c r="AT23" s="24">
        <v>0</v>
      </c>
      <c r="AU23" s="24"/>
      <c r="AV23" s="24"/>
      <c r="AW23" s="24">
        <v>325</v>
      </c>
      <c r="AX23" s="24">
        <v>84</v>
      </c>
      <c r="AY23" s="24"/>
      <c r="AZ23" s="24"/>
      <c r="BA23" s="24">
        <v>0</v>
      </c>
      <c r="BB23" s="24"/>
      <c r="BC23" s="18">
        <f t="shared" si="7"/>
        <v>0</v>
      </c>
      <c r="BD23" s="24"/>
      <c r="BE23" s="24"/>
      <c r="BF23" s="24"/>
      <c r="BG23" s="24"/>
      <c r="BH23" s="18">
        <f t="shared" si="8"/>
        <v>0</v>
      </c>
      <c r="BI23" s="24"/>
      <c r="BJ23" s="24"/>
    </row>
    <row r="24" ht="27" customHeight="1" spans="1:62">
      <c r="A24" s="16" t="s">
        <v>82</v>
      </c>
      <c r="B24" s="15">
        <f t="shared" si="35"/>
        <v>11187</v>
      </c>
      <c r="C24" s="15">
        <f t="shared" si="36"/>
        <v>5</v>
      </c>
      <c r="D24" s="15">
        <f t="shared" si="37"/>
        <v>8922</v>
      </c>
      <c r="E24" s="15">
        <f t="shared" si="38"/>
        <v>984</v>
      </c>
      <c r="F24" s="15">
        <f t="shared" si="39"/>
        <v>1120</v>
      </c>
      <c r="G24" s="15">
        <f t="shared" si="40"/>
        <v>0</v>
      </c>
      <c r="H24" s="15">
        <f t="shared" si="41"/>
        <v>156</v>
      </c>
      <c r="I24" s="15">
        <f t="shared" si="42"/>
        <v>6286</v>
      </c>
      <c r="J24" s="24">
        <v>153</v>
      </c>
      <c r="K24" s="24">
        <v>2050</v>
      </c>
      <c r="L24" s="24">
        <v>3039</v>
      </c>
      <c r="M24" s="24">
        <v>811</v>
      </c>
      <c r="N24" s="24"/>
      <c r="O24" s="24">
        <v>233</v>
      </c>
      <c r="P24" s="18">
        <f t="shared" si="43"/>
        <v>17473</v>
      </c>
      <c r="Q24" s="18">
        <f t="shared" si="1"/>
        <v>158</v>
      </c>
      <c r="R24" s="24">
        <v>8</v>
      </c>
      <c r="S24" s="24"/>
      <c r="T24" s="24">
        <v>150</v>
      </c>
      <c r="U24" s="18">
        <f t="shared" si="14"/>
        <v>10972</v>
      </c>
      <c r="V24" s="24">
        <v>2050</v>
      </c>
      <c r="W24" s="24">
        <v>75</v>
      </c>
      <c r="X24" s="24">
        <v>8612</v>
      </c>
      <c r="Y24" s="24">
        <v>81</v>
      </c>
      <c r="Z24" s="24">
        <v>60</v>
      </c>
      <c r="AA24" s="24">
        <v>94</v>
      </c>
      <c r="AB24" s="18">
        <f t="shared" si="3"/>
        <v>4023</v>
      </c>
      <c r="AC24" s="24">
        <v>1342</v>
      </c>
      <c r="AD24" s="24"/>
      <c r="AE24" s="24">
        <v>70</v>
      </c>
      <c r="AF24" s="24"/>
      <c r="AG24" s="24"/>
      <c r="AH24" s="24">
        <v>300</v>
      </c>
      <c r="AI24" s="24"/>
      <c r="AJ24" s="24"/>
      <c r="AK24" s="24">
        <v>2281</v>
      </c>
      <c r="AL24" s="24"/>
      <c r="AM24" s="24">
        <v>30</v>
      </c>
      <c r="AN24" s="24"/>
      <c r="AO24" s="24"/>
      <c r="AP24" s="18">
        <f t="shared" si="5"/>
        <v>1931</v>
      </c>
      <c r="AQ24" s="24">
        <v>48</v>
      </c>
      <c r="AR24" s="24">
        <v>550</v>
      </c>
      <c r="AS24" s="24">
        <v>48</v>
      </c>
      <c r="AT24" s="24">
        <v>120</v>
      </c>
      <c r="AU24" s="24"/>
      <c r="AV24" s="24">
        <v>285</v>
      </c>
      <c r="AW24" s="24"/>
      <c r="AX24" s="24"/>
      <c r="AY24" s="24"/>
      <c r="AZ24" s="24"/>
      <c r="BA24" s="24">
        <v>880</v>
      </c>
      <c r="BB24" s="24"/>
      <c r="BC24" s="18">
        <f t="shared" si="7"/>
        <v>0</v>
      </c>
      <c r="BD24" s="24"/>
      <c r="BE24" s="24"/>
      <c r="BF24" s="24"/>
      <c r="BG24" s="24"/>
      <c r="BH24" s="18">
        <f t="shared" si="8"/>
        <v>389</v>
      </c>
      <c r="BI24" s="24">
        <v>367</v>
      </c>
      <c r="BJ24" s="24">
        <v>22</v>
      </c>
    </row>
    <row r="25" ht="27" customHeight="1" spans="1:62">
      <c r="A25" s="16" t="s">
        <v>83</v>
      </c>
      <c r="B25" s="15">
        <f t="shared" si="35"/>
        <v>16692</v>
      </c>
      <c r="C25" s="15">
        <f t="shared" si="36"/>
        <v>200</v>
      </c>
      <c r="D25" s="15">
        <f t="shared" si="37"/>
        <v>14682</v>
      </c>
      <c r="E25" s="15">
        <f t="shared" si="38"/>
        <v>926</v>
      </c>
      <c r="F25" s="15">
        <f t="shared" si="39"/>
        <v>639</v>
      </c>
      <c r="G25" s="15">
        <f t="shared" si="40"/>
        <v>147</v>
      </c>
      <c r="H25" s="15">
        <f t="shared" si="41"/>
        <v>98</v>
      </c>
      <c r="I25" s="15">
        <f t="shared" si="42"/>
        <v>12679</v>
      </c>
      <c r="J25" s="24">
        <v>46</v>
      </c>
      <c r="K25" s="24">
        <v>8711</v>
      </c>
      <c r="L25" s="24">
        <v>1715</v>
      </c>
      <c r="M25" s="24">
        <v>805</v>
      </c>
      <c r="N25" s="24">
        <v>1236</v>
      </c>
      <c r="O25" s="24">
        <v>166</v>
      </c>
      <c r="P25" s="18">
        <f t="shared" si="43"/>
        <v>29371</v>
      </c>
      <c r="Q25" s="18">
        <f t="shared" si="1"/>
        <v>246</v>
      </c>
      <c r="R25" s="24">
        <v>16</v>
      </c>
      <c r="S25" s="24">
        <v>30</v>
      </c>
      <c r="T25" s="24">
        <v>200</v>
      </c>
      <c r="U25" s="18">
        <f t="shared" si="14"/>
        <v>23393</v>
      </c>
      <c r="V25" s="24">
        <v>3398</v>
      </c>
      <c r="W25" s="24">
        <v>93</v>
      </c>
      <c r="X25" s="24">
        <v>19644</v>
      </c>
      <c r="Y25" s="24">
        <v>13</v>
      </c>
      <c r="Z25" s="24">
        <v>69</v>
      </c>
      <c r="AA25" s="24">
        <v>176</v>
      </c>
      <c r="AB25" s="18">
        <f t="shared" si="3"/>
        <v>2641</v>
      </c>
      <c r="AC25" s="24">
        <v>1438</v>
      </c>
      <c r="AD25" s="24">
        <v>40</v>
      </c>
      <c r="AE25" s="24">
        <v>120</v>
      </c>
      <c r="AF25" s="24"/>
      <c r="AG25" s="24"/>
      <c r="AH25" s="24">
        <v>700</v>
      </c>
      <c r="AI25" s="24"/>
      <c r="AJ25" s="24">
        <v>48</v>
      </c>
      <c r="AK25" s="24">
        <v>225</v>
      </c>
      <c r="AL25" s="24"/>
      <c r="AM25" s="24">
        <v>70</v>
      </c>
      <c r="AN25" s="24"/>
      <c r="AO25" s="24"/>
      <c r="AP25" s="18">
        <f t="shared" si="5"/>
        <v>1444</v>
      </c>
      <c r="AQ25" s="24">
        <v>142</v>
      </c>
      <c r="AR25" s="24"/>
      <c r="AS25" s="24">
        <v>32</v>
      </c>
      <c r="AT25" s="24">
        <v>100</v>
      </c>
      <c r="AU25" s="24"/>
      <c r="AV25" s="24">
        <v>130</v>
      </c>
      <c r="AW25" s="24"/>
      <c r="AX25" s="24">
        <v>24</v>
      </c>
      <c r="AY25" s="24"/>
      <c r="AZ25" s="24"/>
      <c r="BA25" s="24">
        <v>1016</v>
      </c>
      <c r="BB25" s="24"/>
      <c r="BC25" s="18">
        <f t="shared" si="7"/>
        <v>1383</v>
      </c>
      <c r="BD25" s="24">
        <v>90</v>
      </c>
      <c r="BE25" s="24">
        <v>348</v>
      </c>
      <c r="BF25" s="24">
        <v>945</v>
      </c>
      <c r="BG25" s="24"/>
      <c r="BH25" s="18">
        <f t="shared" si="8"/>
        <v>264</v>
      </c>
      <c r="BI25" s="24">
        <v>254</v>
      </c>
      <c r="BJ25" s="24">
        <v>10</v>
      </c>
    </row>
    <row r="26" ht="27" customHeight="1" spans="1:62">
      <c r="A26" s="16" t="s">
        <v>84</v>
      </c>
      <c r="B26" s="15">
        <f t="shared" si="35"/>
        <v>-385</v>
      </c>
      <c r="C26" s="15">
        <f t="shared" si="36"/>
        <v>0</v>
      </c>
      <c r="D26" s="15">
        <f t="shared" si="37"/>
        <v>-1528</v>
      </c>
      <c r="E26" s="15">
        <f t="shared" si="38"/>
        <v>389</v>
      </c>
      <c r="F26" s="15">
        <f t="shared" si="39"/>
        <v>328</v>
      </c>
      <c r="G26" s="15">
        <f t="shared" si="40"/>
        <v>189</v>
      </c>
      <c r="H26" s="15">
        <f t="shared" si="41"/>
        <v>237</v>
      </c>
      <c r="I26" s="15">
        <f t="shared" si="42"/>
        <v>9951</v>
      </c>
      <c r="J26" s="24">
        <v>13</v>
      </c>
      <c r="K26" s="24">
        <v>5099</v>
      </c>
      <c r="L26" s="24">
        <v>3997</v>
      </c>
      <c r="M26" s="24">
        <v>611</v>
      </c>
      <c r="N26" s="24">
        <v>26</v>
      </c>
      <c r="O26" s="24">
        <v>205</v>
      </c>
      <c r="P26" s="18">
        <f t="shared" si="43"/>
        <v>9566</v>
      </c>
      <c r="Q26" s="18">
        <f t="shared" si="1"/>
        <v>13</v>
      </c>
      <c r="R26" s="24">
        <v>13</v>
      </c>
      <c r="S26" s="24"/>
      <c r="T26" s="24"/>
      <c r="U26" s="18">
        <f t="shared" si="14"/>
        <v>3571</v>
      </c>
      <c r="V26" s="24">
        <v>3299</v>
      </c>
      <c r="W26" s="24">
        <v>60</v>
      </c>
      <c r="X26" s="24"/>
      <c r="Y26" s="24">
        <v>18</v>
      </c>
      <c r="Z26" s="24">
        <v>62</v>
      </c>
      <c r="AA26" s="24">
        <v>132</v>
      </c>
      <c r="AB26" s="18">
        <f t="shared" si="3"/>
        <v>4386</v>
      </c>
      <c r="AC26" s="24">
        <v>935</v>
      </c>
      <c r="AD26" s="24"/>
      <c r="AE26" s="24"/>
      <c r="AF26" s="24"/>
      <c r="AG26" s="24"/>
      <c r="AH26" s="24">
        <v>300</v>
      </c>
      <c r="AI26" s="24">
        <v>2100</v>
      </c>
      <c r="AJ26" s="24"/>
      <c r="AK26" s="24">
        <v>994</v>
      </c>
      <c r="AL26" s="24"/>
      <c r="AM26" s="24">
        <v>57</v>
      </c>
      <c r="AN26" s="24"/>
      <c r="AO26" s="24"/>
      <c r="AP26" s="18">
        <f t="shared" si="5"/>
        <v>939</v>
      </c>
      <c r="AQ26" s="24">
        <v>31</v>
      </c>
      <c r="AR26" s="24"/>
      <c r="AS26" s="24">
        <v>40</v>
      </c>
      <c r="AT26" s="24">
        <v>80</v>
      </c>
      <c r="AU26" s="24">
        <v>56</v>
      </c>
      <c r="AV26" s="24">
        <v>105</v>
      </c>
      <c r="AW26" s="24"/>
      <c r="AX26" s="24">
        <v>30</v>
      </c>
      <c r="AY26" s="24"/>
      <c r="AZ26" s="24"/>
      <c r="BA26" s="24">
        <v>597</v>
      </c>
      <c r="BB26" s="24"/>
      <c r="BC26" s="18">
        <f t="shared" si="7"/>
        <v>215</v>
      </c>
      <c r="BD26" s="24">
        <v>180</v>
      </c>
      <c r="BE26" s="24"/>
      <c r="BF26" s="24"/>
      <c r="BG26" s="24">
        <v>35</v>
      </c>
      <c r="BH26" s="18">
        <f t="shared" si="8"/>
        <v>442</v>
      </c>
      <c r="BI26" s="24">
        <v>428</v>
      </c>
      <c r="BJ26" s="24">
        <v>14</v>
      </c>
    </row>
    <row r="27" ht="27" customHeight="1" spans="1:62">
      <c r="A27" s="16" t="s">
        <v>85</v>
      </c>
      <c r="B27" s="15">
        <f t="shared" si="35"/>
        <v>5029</v>
      </c>
      <c r="C27" s="15">
        <f t="shared" si="36"/>
        <v>0</v>
      </c>
      <c r="D27" s="15">
        <f t="shared" si="37"/>
        <v>2050</v>
      </c>
      <c r="E27" s="15">
        <f t="shared" si="38"/>
        <v>2606</v>
      </c>
      <c r="F27" s="15">
        <f t="shared" si="39"/>
        <v>218</v>
      </c>
      <c r="G27" s="15">
        <f t="shared" si="40"/>
        <v>60</v>
      </c>
      <c r="H27" s="15">
        <f t="shared" si="41"/>
        <v>95</v>
      </c>
      <c r="I27" s="15">
        <f t="shared" si="42"/>
        <v>14983</v>
      </c>
      <c r="J27" s="24">
        <v>15</v>
      </c>
      <c r="K27" s="24">
        <v>6668</v>
      </c>
      <c r="L27" s="24">
        <v>1958</v>
      </c>
      <c r="M27" s="24">
        <v>651</v>
      </c>
      <c r="N27" s="24">
        <v>5325</v>
      </c>
      <c r="O27" s="24">
        <v>366</v>
      </c>
      <c r="P27" s="18">
        <f t="shared" si="43"/>
        <v>20012</v>
      </c>
      <c r="Q27" s="18">
        <f t="shared" si="1"/>
        <v>15</v>
      </c>
      <c r="R27" s="24">
        <v>15</v>
      </c>
      <c r="S27" s="24"/>
      <c r="T27" s="24"/>
      <c r="U27" s="18">
        <f t="shared" si="14"/>
        <v>8718</v>
      </c>
      <c r="V27" s="24">
        <v>6668</v>
      </c>
      <c r="W27" s="24">
        <v>150</v>
      </c>
      <c r="X27" s="24">
        <v>1800</v>
      </c>
      <c r="Y27" s="24">
        <v>12</v>
      </c>
      <c r="Z27" s="24">
        <v>88</v>
      </c>
      <c r="AA27" s="24">
        <v>0</v>
      </c>
      <c r="AB27" s="18">
        <f t="shared" si="3"/>
        <v>4564</v>
      </c>
      <c r="AC27" s="24">
        <v>1694</v>
      </c>
      <c r="AD27" s="24"/>
      <c r="AE27" s="24">
        <v>60</v>
      </c>
      <c r="AF27" s="24"/>
      <c r="AG27" s="24">
        <v>2300</v>
      </c>
      <c r="AH27" s="24"/>
      <c r="AI27" s="24"/>
      <c r="AJ27" s="24"/>
      <c r="AK27" s="24">
        <v>294</v>
      </c>
      <c r="AL27" s="24"/>
      <c r="AM27" s="24">
        <v>140</v>
      </c>
      <c r="AN27" s="24"/>
      <c r="AO27" s="24">
        <v>76</v>
      </c>
      <c r="AP27" s="18">
        <f t="shared" si="5"/>
        <v>869</v>
      </c>
      <c r="AQ27" s="24">
        <v>168</v>
      </c>
      <c r="AR27" s="24"/>
      <c r="AS27" s="24">
        <v>72</v>
      </c>
      <c r="AT27" s="24">
        <v>90</v>
      </c>
      <c r="AU27" s="24">
        <v>2</v>
      </c>
      <c r="AV27" s="24">
        <v>105</v>
      </c>
      <c r="AW27" s="24"/>
      <c r="AX27" s="24">
        <v>24</v>
      </c>
      <c r="AY27" s="24"/>
      <c r="AZ27" s="24"/>
      <c r="BA27" s="24">
        <v>408</v>
      </c>
      <c r="BB27" s="24"/>
      <c r="BC27" s="18">
        <f t="shared" si="7"/>
        <v>5385</v>
      </c>
      <c r="BD27" s="24">
        <v>60</v>
      </c>
      <c r="BE27" s="24"/>
      <c r="BF27" s="24">
        <v>5325</v>
      </c>
      <c r="BG27" s="24"/>
      <c r="BH27" s="18">
        <f t="shared" si="8"/>
        <v>461</v>
      </c>
      <c r="BI27" s="24">
        <v>460</v>
      </c>
      <c r="BJ27" s="24">
        <v>1</v>
      </c>
    </row>
    <row r="28" ht="27" customHeight="1" spans="1:62">
      <c r="A28" s="16" t="s">
        <v>86</v>
      </c>
      <c r="B28" s="15">
        <f t="shared" si="35"/>
        <v>3163</v>
      </c>
      <c r="C28" s="15">
        <f t="shared" si="36"/>
        <v>100</v>
      </c>
      <c r="D28" s="15">
        <f t="shared" si="37"/>
        <v>470</v>
      </c>
      <c r="E28" s="15">
        <f t="shared" si="38"/>
        <v>1545</v>
      </c>
      <c r="F28" s="15">
        <f t="shared" si="39"/>
        <v>909</v>
      </c>
      <c r="G28" s="15">
        <f t="shared" si="40"/>
        <v>0</v>
      </c>
      <c r="H28" s="15">
        <f t="shared" si="41"/>
        <v>139</v>
      </c>
      <c r="I28" s="15">
        <f t="shared" si="42"/>
        <v>13456</v>
      </c>
      <c r="J28" s="24">
        <v>420</v>
      </c>
      <c r="K28" s="24">
        <v>6490</v>
      </c>
      <c r="L28" s="24">
        <v>1880</v>
      </c>
      <c r="M28" s="24">
        <v>1081</v>
      </c>
      <c r="N28" s="24">
        <v>3221</v>
      </c>
      <c r="O28" s="24">
        <v>364</v>
      </c>
      <c r="P28" s="18">
        <f t="shared" si="43"/>
        <v>16619</v>
      </c>
      <c r="Q28" s="18">
        <f t="shared" si="1"/>
        <v>520</v>
      </c>
      <c r="R28" s="24">
        <v>70</v>
      </c>
      <c r="S28" s="24">
        <v>150</v>
      </c>
      <c r="T28" s="24">
        <v>300</v>
      </c>
      <c r="U28" s="18">
        <f t="shared" si="14"/>
        <v>6960</v>
      </c>
      <c r="V28" s="24">
        <v>6490</v>
      </c>
      <c r="W28" s="24">
        <v>360</v>
      </c>
      <c r="X28" s="24"/>
      <c r="Y28" s="24">
        <v>20</v>
      </c>
      <c r="Z28" s="24">
        <v>90</v>
      </c>
      <c r="AA28" s="24">
        <v>0</v>
      </c>
      <c r="AB28" s="18">
        <f t="shared" si="3"/>
        <v>3425</v>
      </c>
      <c r="AC28" s="24">
        <v>1825</v>
      </c>
      <c r="AD28" s="24"/>
      <c r="AE28" s="24"/>
      <c r="AF28" s="24"/>
      <c r="AG28" s="24">
        <v>1230</v>
      </c>
      <c r="AH28" s="24"/>
      <c r="AI28" s="24"/>
      <c r="AJ28" s="24"/>
      <c r="AK28" s="24">
        <v>370</v>
      </c>
      <c r="AL28" s="24"/>
      <c r="AM28" s="24"/>
      <c r="AN28" s="24"/>
      <c r="AO28" s="24"/>
      <c r="AP28" s="18">
        <f t="shared" si="5"/>
        <v>1990</v>
      </c>
      <c r="AQ28" s="24">
        <v>153</v>
      </c>
      <c r="AR28" s="24"/>
      <c r="AS28" s="24">
        <v>48</v>
      </c>
      <c r="AT28" s="24">
        <v>90</v>
      </c>
      <c r="AU28" s="24"/>
      <c r="AV28" s="24">
        <v>205</v>
      </c>
      <c r="AW28" s="24"/>
      <c r="AX28" s="24">
        <v>30</v>
      </c>
      <c r="AY28" s="24"/>
      <c r="AZ28" s="24"/>
      <c r="BA28" s="24">
        <v>1464</v>
      </c>
      <c r="BB28" s="24"/>
      <c r="BC28" s="18">
        <f t="shared" si="7"/>
        <v>3221</v>
      </c>
      <c r="BD28" s="24">
        <v>240</v>
      </c>
      <c r="BE28" s="24"/>
      <c r="BF28" s="24">
        <v>2981</v>
      </c>
      <c r="BG28" s="24"/>
      <c r="BH28" s="18">
        <f t="shared" si="8"/>
        <v>503</v>
      </c>
      <c r="BI28" s="24">
        <v>491</v>
      </c>
      <c r="BJ28" s="24">
        <v>12</v>
      </c>
    </row>
    <row r="29" ht="27" customHeight="1" spans="1:62">
      <c r="A29" s="12" t="s">
        <v>87</v>
      </c>
      <c r="B29" s="17">
        <f t="shared" ref="B29:P29" si="44">SUM(B30:B35)</f>
        <v>11321</v>
      </c>
      <c r="C29" s="18">
        <f t="shared" si="44"/>
        <v>609</v>
      </c>
      <c r="D29" s="18">
        <f t="shared" si="44"/>
        <v>-1215</v>
      </c>
      <c r="E29" s="18">
        <f t="shared" si="44"/>
        <v>6356</v>
      </c>
      <c r="F29" s="18">
        <f t="shared" si="44"/>
        <v>2873</v>
      </c>
      <c r="G29" s="18">
        <f t="shared" si="44"/>
        <v>2353</v>
      </c>
      <c r="H29" s="18">
        <f t="shared" si="44"/>
        <v>345</v>
      </c>
      <c r="I29" s="17">
        <f t="shared" si="44"/>
        <v>61208</v>
      </c>
      <c r="J29" s="18">
        <f t="shared" si="44"/>
        <v>4339</v>
      </c>
      <c r="K29" s="18">
        <f t="shared" si="44"/>
        <v>29622</v>
      </c>
      <c r="L29" s="18">
        <f t="shared" si="44"/>
        <v>14315</v>
      </c>
      <c r="M29" s="18">
        <f t="shared" si="44"/>
        <v>4795</v>
      </c>
      <c r="N29" s="18">
        <f t="shared" si="44"/>
        <v>7422</v>
      </c>
      <c r="O29" s="18">
        <f t="shared" si="44"/>
        <v>715</v>
      </c>
      <c r="P29" s="18">
        <f t="shared" si="44"/>
        <v>72529</v>
      </c>
      <c r="Q29" s="18">
        <f t="shared" si="1"/>
        <v>4948</v>
      </c>
      <c r="R29" s="18">
        <f>SUM(R30:R35)</f>
        <v>149</v>
      </c>
      <c r="S29" s="18">
        <f>SUM(S30:S35)</f>
        <v>3990</v>
      </c>
      <c r="T29" s="18">
        <f>SUM(T30:T35)</f>
        <v>809</v>
      </c>
      <c r="U29" s="18">
        <f t="shared" si="14"/>
        <v>28407</v>
      </c>
      <c r="V29" s="18">
        <f t="shared" ref="V29:AA29" si="45">SUM(V30:V35)</f>
        <v>17998</v>
      </c>
      <c r="W29" s="18">
        <f t="shared" si="45"/>
        <v>894</v>
      </c>
      <c r="X29" s="18">
        <f t="shared" si="45"/>
        <v>8340</v>
      </c>
      <c r="Y29" s="18">
        <f t="shared" si="45"/>
        <v>80</v>
      </c>
      <c r="Z29" s="18">
        <f t="shared" si="45"/>
        <v>413</v>
      </c>
      <c r="AA29" s="18">
        <f t="shared" si="45"/>
        <v>682</v>
      </c>
      <c r="AB29" s="18">
        <f t="shared" si="3"/>
        <v>20671</v>
      </c>
      <c r="AC29" s="18">
        <f t="shared" ref="AC29:AO29" si="46">SUM(AC30:AC35)</f>
        <v>8453</v>
      </c>
      <c r="AD29" s="18">
        <f t="shared" si="46"/>
        <v>20</v>
      </c>
      <c r="AE29" s="18">
        <f t="shared" si="46"/>
        <v>0</v>
      </c>
      <c r="AF29" s="18">
        <f t="shared" si="46"/>
        <v>3000</v>
      </c>
      <c r="AG29" s="18">
        <f t="shared" si="46"/>
        <v>0</v>
      </c>
      <c r="AH29" s="18">
        <f t="shared" si="46"/>
        <v>700</v>
      </c>
      <c r="AI29" s="18">
        <f t="shared" si="46"/>
        <v>0</v>
      </c>
      <c r="AJ29" s="18">
        <f t="shared" si="46"/>
        <v>18</v>
      </c>
      <c r="AK29" s="18">
        <f t="shared" si="46"/>
        <v>1482</v>
      </c>
      <c r="AL29" s="18">
        <f t="shared" si="46"/>
        <v>6958</v>
      </c>
      <c r="AM29" s="18">
        <f t="shared" si="46"/>
        <v>40</v>
      </c>
      <c r="AN29" s="18">
        <f t="shared" si="46"/>
        <v>0</v>
      </c>
      <c r="AO29" s="18">
        <f t="shared" si="46"/>
        <v>0</v>
      </c>
      <c r="AP29" s="18">
        <f t="shared" si="5"/>
        <v>7668</v>
      </c>
      <c r="AQ29" s="18">
        <f t="shared" ref="AQ29:BB29" si="47">SUM(AQ30:AQ35)</f>
        <v>471</v>
      </c>
      <c r="AR29" s="18">
        <f t="shared" si="47"/>
        <v>0</v>
      </c>
      <c r="AS29" s="18">
        <f t="shared" si="47"/>
        <v>304</v>
      </c>
      <c r="AT29" s="18">
        <f t="shared" si="47"/>
        <v>430</v>
      </c>
      <c r="AU29" s="18">
        <f t="shared" si="47"/>
        <v>17</v>
      </c>
      <c r="AV29" s="18">
        <f t="shared" si="47"/>
        <v>674</v>
      </c>
      <c r="AW29" s="18">
        <f t="shared" si="47"/>
        <v>306</v>
      </c>
      <c r="AX29" s="18">
        <f t="shared" si="47"/>
        <v>168</v>
      </c>
      <c r="AY29" s="18">
        <f t="shared" si="47"/>
        <v>210</v>
      </c>
      <c r="AZ29" s="18">
        <f t="shared" si="47"/>
        <v>0</v>
      </c>
      <c r="BA29" s="18">
        <f t="shared" si="47"/>
        <v>5088</v>
      </c>
      <c r="BB29" s="18">
        <f t="shared" si="47"/>
        <v>0</v>
      </c>
      <c r="BC29" s="18">
        <f t="shared" si="7"/>
        <v>9775</v>
      </c>
      <c r="BD29" s="18">
        <f>SUM(BD30:BD35)</f>
        <v>7080</v>
      </c>
      <c r="BE29" s="18">
        <f>SUM(BE30:BE35)</f>
        <v>437</v>
      </c>
      <c r="BF29" s="18">
        <f>SUM(BF30:BF35)</f>
        <v>2240</v>
      </c>
      <c r="BG29" s="18">
        <f>SUM(BG30:BG35)</f>
        <v>18</v>
      </c>
      <c r="BH29" s="18">
        <f t="shared" si="8"/>
        <v>1060</v>
      </c>
      <c r="BI29" s="18">
        <f>SUM(BI30:BI35)</f>
        <v>1049</v>
      </c>
      <c r="BJ29" s="18">
        <f>SUM(BJ30:BJ35)</f>
        <v>11</v>
      </c>
    </row>
    <row r="30" ht="27" customHeight="1" spans="1:62">
      <c r="A30" s="14" t="s">
        <v>70</v>
      </c>
      <c r="B30" s="15">
        <f t="shared" ref="B30:B35" si="48">SUM(C30:H30)</f>
        <v>84</v>
      </c>
      <c r="C30" s="15">
        <f t="shared" ref="C30:C35" si="49">Q30-J30</f>
        <v>0</v>
      </c>
      <c r="D30" s="15">
        <f t="shared" ref="D30:D35" si="50">U30-K30</f>
        <v>0</v>
      </c>
      <c r="E30" s="15">
        <f t="shared" ref="E30:E35" si="51">AB30-L30</f>
        <v>0</v>
      </c>
      <c r="F30" s="15">
        <f t="shared" ref="F30:F35" si="52">AP30-M30</f>
        <v>84</v>
      </c>
      <c r="G30" s="15">
        <f t="shared" ref="G30:G35" si="53">BC30-N30</f>
        <v>0</v>
      </c>
      <c r="H30" s="15">
        <f t="shared" ref="H30:H35" si="54">BH30-O30</f>
        <v>0</v>
      </c>
      <c r="I30" s="15">
        <f t="shared" ref="I30:I35" si="55">SUM(J30:O30)</f>
        <v>306</v>
      </c>
      <c r="J30" s="24"/>
      <c r="K30" s="24"/>
      <c r="L30" s="24"/>
      <c r="M30" s="24">
        <v>306</v>
      </c>
      <c r="N30" s="24"/>
      <c r="O30" s="24"/>
      <c r="P30" s="18">
        <f t="shared" ref="P30:P35" si="56">Q30+U30+AB30+AP30+BC30+BH30</f>
        <v>390</v>
      </c>
      <c r="Q30" s="18">
        <f t="shared" si="1"/>
        <v>0</v>
      </c>
      <c r="R30" s="24"/>
      <c r="S30" s="24"/>
      <c r="T30" s="24"/>
      <c r="U30" s="18">
        <f t="shared" si="14"/>
        <v>0</v>
      </c>
      <c r="V30" s="24"/>
      <c r="W30" s="24"/>
      <c r="X30" s="24"/>
      <c r="Y30" s="24"/>
      <c r="Z30" s="24"/>
      <c r="AA30" s="24">
        <v>0</v>
      </c>
      <c r="AB30" s="18">
        <f t="shared" si="3"/>
        <v>0</v>
      </c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18">
        <f t="shared" si="5"/>
        <v>390</v>
      </c>
      <c r="AQ30" s="24"/>
      <c r="AR30" s="24"/>
      <c r="AS30" s="24">
        <v>0</v>
      </c>
      <c r="AT30" s="24">
        <v>0</v>
      </c>
      <c r="AU30" s="24"/>
      <c r="AV30" s="24"/>
      <c r="AW30" s="24">
        <v>306</v>
      </c>
      <c r="AX30" s="24">
        <v>84</v>
      </c>
      <c r="AY30" s="24"/>
      <c r="AZ30" s="24"/>
      <c r="BA30" s="24">
        <v>0</v>
      </c>
      <c r="BB30" s="24"/>
      <c r="BC30" s="18">
        <f t="shared" si="7"/>
        <v>0</v>
      </c>
      <c r="BD30" s="24"/>
      <c r="BE30" s="24"/>
      <c r="BF30" s="24"/>
      <c r="BG30" s="24"/>
      <c r="BH30" s="18">
        <f t="shared" si="8"/>
        <v>0</v>
      </c>
      <c r="BI30" s="24"/>
      <c r="BJ30" s="24"/>
    </row>
    <row r="31" ht="27" customHeight="1" spans="1:62">
      <c r="A31" s="16" t="s">
        <v>88</v>
      </c>
      <c r="B31" s="15">
        <f t="shared" si="48"/>
        <v>2571</v>
      </c>
      <c r="C31" s="15">
        <f t="shared" si="49"/>
        <v>0</v>
      </c>
      <c r="D31" s="15">
        <f t="shared" si="50"/>
        <v>479</v>
      </c>
      <c r="E31" s="15">
        <f t="shared" si="51"/>
        <v>1525</v>
      </c>
      <c r="F31" s="15">
        <f t="shared" si="52"/>
        <v>523</v>
      </c>
      <c r="G31" s="15">
        <f t="shared" si="53"/>
        <v>0</v>
      </c>
      <c r="H31" s="15">
        <f t="shared" si="54"/>
        <v>44</v>
      </c>
      <c r="I31" s="15">
        <f t="shared" si="55"/>
        <v>14226</v>
      </c>
      <c r="J31" s="24">
        <v>205</v>
      </c>
      <c r="K31" s="24">
        <v>6137</v>
      </c>
      <c r="L31" s="24">
        <v>4244</v>
      </c>
      <c r="M31" s="24">
        <v>878</v>
      </c>
      <c r="N31" s="24">
        <v>2543</v>
      </c>
      <c r="O31" s="24">
        <v>219</v>
      </c>
      <c r="P31" s="18">
        <f t="shared" si="56"/>
        <v>16797</v>
      </c>
      <c r="Q31" s="18">
        <f t="shared" si="1"/>
        <v>205</v>
      </c>
      <c r="R31" s="24">
        <v>55</v>
      </c>
      <c r="S31" s="24">
        <v>150</v>
      </c>
      <c r="T31" s="24"/>
      <c r="U31" s="18">
        <f t="shared" si="14"/>
        <v>6616</v>
      </c>
      <c r="V31" s="24">
        <v>4937</v>
      </c>
      <c r="W31" s="24">
        <v>30</v>
      </c>
      <c r="X31" s="24">
        <v>1200</v>
      </c>
      <c r="Y31" s="24">
        <v>21</v>
      </c>
      <c r="Z31" s="24">
        <v>87</v>
      </c>
      <c r="AA31" s="24">
        <v>341</v>
      </c>
      <c r="AB31" s="18">
        <f t="shared" si="3"/>
        <v>5769</v>
      </c>
      <c r="AC31" s="24">
        <v>2467</v>
      </c>
      <c r="AD31" s="24"/>
      <c r="AE31" s="24"/>
      <c r="AF31" s="24"/>
      <c r="AG31" s="24"/>
      <c r="AH31" s="24">
        <v>700</v>
      </c>
      <c r="AI31" s="24"/>
      <c r="AJ31" s="24"/>
      <c r="AK31" s="24">
        <v>302</v>
      </c>
      <c r="AL31" s="24">
        <v>2300</v>
      </c>
      <c r="AM31" s="24"/>
      <c r="AN31" s="24"/>
      <c r="AO31" s="24"/>
      <c r="AP31" s="18">
        <f t="shared" si="5"/>
        <v>1401</v>
      </c>
      <c r="AQ31" s="24">
        <v>63</v>
      </c>
      <c r="AR31" s="24"/>
      <c r="AS31" s="24">
        <v>88</v>
      </c>
      <c r="AT31" s="24">
        <v>100</v>
      </c>
      <c r="AU31" s="24"/>
      <c r="AV31" s="24">
        <v>160</v>
      </c>
      <c r="AW31" s="24"/>
      <c r="AX31" s="24"/>
      <c r="AY31" s="24"/>
      <c r="AZ31" s="24"/>
      <c r="BA31" s="24">
        <v>990</v>
      </c>
      <c r="BB31" s="24"/>
      <c r="BC31" s="18">
        <f t="shared" si="7"/>
        <v>2543</v>
      </c>
      <c r="BD31" s="24">
        <v>1620</v>
      </c>
      <c r="BE31" s="24"/>
      <c r="BF31" s="24">
        <v>923</v>
      </c>
      <c r="BG31" s="24"/>
      <c r="BH31" s="18">
        <f t="shared" si="8"/>
        <v>263</v>
      </c>
      <c r="BI31" s="24">
        <v>259</v>
      </c>
      <c r="BJ31" s="24">
        <v>4</v>
      </c>
    </row>
    <row r="32" ht="27" customHeight="1" spans="1:62">
      <c r="A32" s="16" t="s">
        <v>89</v>
      </c>
      <c r="B32" s="15">
        <f t="shared" si="48"/>
        <v>2611</v>
      </c>
      <c r="C32" s="15">
        <f t="shared" si="49"/>
        <v>200</v>
      </c>
      <c r="D32" s="15">
        <f t="shared" si="50"/>
        <v>-1609</v>
      </c>
      <c r="E32" s="15">
        <f t="shared" si="51"/>
        <v>1013</v>
      </c>
      <c r="F32" s="15">
        <f t="shared" si="52"/>
        <v>510</v>
      </c>
      <c r="G32" s="15">
        <f t="shared" si="53"/>
        <v>2353</v>
      </c>
      <c r="H32" s="15">
        <f t="shared" si="54"/>
        <v>144</v>
      </c>
      <c r="I32" s="15">
        <f t="shared" si="55"/>
        <v>23253</v>
      </c>
      <c r="J32" s="24">
        <v>126</v>
      </c>
      <c r="K32" s="24">
        <v>16189</v>
      </c>
      <c r="L32" s="24">
        <v>4816</v>
      </c>
      <c r="M32" s="24">
        <v>897</v>
      </c>
      <c r="N32" s="24">
        <v>983</v>
      </c>
      <c r="O32" s="24">
        <v>242</v>
      </c>
      <c r="P32" s="18">
        <f t="shared" si="56"/>
        <v>25864</v>
      </c>
      <c r="Q32" s="18">
        <f t="shared" si="1"/>
        <v>326</v>
      </c>
      <c r="R32" s="24">
        <v>36</v>
      </c>
      <c r="S32" s="24">
        <v>90</v>
      </c>
      <c r="T32" s="24">
        <v>200</v>
      </c>
      <c r="U32" s="18">
        <f t="shared" si="14"/>
        <v>14580</v>
      </c>
      <c r="V32" s="24">
        <v>7189</v>
      </c>
      <c r="W32" s="24">
        <v>714</v>
      </c>
      <c r="X32" s="24">
        <v>6540</v>
      </c>
      <c r="Y32" s="24">
        <v>22</v>
      </c>
      <c r="Z32" s="24">
        <v>115</v>
      </c>
      <c r="AA32" s="24">
        <v>0</v>
      </c>
      <c r="AB32" s="18">
        <f t="shared" si="3"/>
        <v>5829</v>
      </c>
      <c r="AC32" s="24">
        <v>2971</v>
      </c>
      <c r="AD32" s="24"/>
      <c r="AE32" s="24"/>
      <c r="AF32" s="24"/>
      <c r="AG32" s="24"/>
      <c r="AH32" s="24"/>
      <c r="AI32" s="24"/>
      <c r="AJ32" s="24"/>
      <c r="AK32" s="24">
        <v>458</v>
      </c>
      <c r="AL32" s="24">
        <v>2400</v>
      </c>
      <c r="AM32" s="24"/>
      <c r="AN32" s="24"/>
      <c r="AO32" s="24"/>
      <c r="AP32" s="18">
        <f t="shared" si="5"/>
        <v>1407</v>
      </c>
      <c r="AQ32" s="24">
        <v>108</v>
      </c>
      <c r="AR32" s="24"/>
      <c r="AS32" s="24">
        <v>48</v>
      </c>
      <c r="AT32" s="24">
        <v>90</v>
      </c>
      <c r="AU32" s="24"/>
      <c r="AV32" s="24">
        <v>110</v>
      </c>
      <c r="AW32" s="24"/>
      <c r="AX32" s="24">
        <v>54</v>
      </c>
      <c r="AY32" s="24">
        <v>210</v>
      </c>
      <c r="AZ32" s="24"/>
      <c r="BA32" s="24">
        <v>787</v>
      </c>
      <c r="BB32" s="24"/>
      <c r="BC32" s="18">
        <f t="shared" si="7"/>
        <v>3336</v>
      </c>
      <c r="BD32" s="24">
        <v>2280</v>
      </c>
      <c r="BE32" s="24">
        <v>437</v>
      </c>
      <c r="BF32" s="24">
        <v>601</v>
      </c>
      <c r="BG32" s="24">
        <v>18</v>
      </c>
      <c r="BH32" s="18">
        <f t="shared" si="8"/>
        <v>386</v>
      </c>
      <c r="BI32" s="24">
        <v>383</v>
      </c>
      <c r="BJ32" s="24">
        <v>3</v>
      </c>
    </row>
    <row r="33" ht="27" customHeight="1" spans="1:62">
      <c r="A33" s="16" t="s">
        <v>90</v>
      </c>
      <c r="B33" s="15">
        <f t="shared" si="48"/>
        <v>3040</v>
      </c>
      <c r="C33" s="15">
        <f t="shared" si="49"/>
        <v>309</v>
      </c>
      <c r="D33" s="15">
        <f t="shared" si="50"/>
        <v>-668</v>
      </c>
      <c r="E33" s="15">
        <f t="shared" si="51"/>
        <v>3130</v>
      </c>
      <c r="F33" s="15">
        <f t="shared" si="52"/>
        <v>175</v>
      </c>
      <c r="G33" s="15">
        <f t="shared" si="53"/>
        <v>0</v>
      </c>
      <c r="H33" s="15">
        <f t="shared" si="54"/>
        <v>94</v>
      </c>
      <c r="I33" s="15">
        <f t="shared" si="55"/>
        <v>6203</v>
      </c>
      <c r="J33" s="24">
        <v>18</v>
      </c>
      <c r="K33" s="24">
        <v>3116</v>
      </c>
      <c r="L33" s="24">
        <v>1210</v>
      </c>
      <c r="M33" s="24">
        <v>611</v>
      </c>
      <c r="N33" s="24">
        <v>1197</v>
      </c>
      <c r="O33" s="24">
        <v>51</v>
      </c>
      <c r="P33" s="18">
        <f t="shared" si="56"/>
        <v>9243</v>
      </c>
      <c r="Q33" s="18">
        <f t="shared" si="1"/>
        <v>327</v>
      </c>
      <c r="R33" s="24">
        <v>18</v>
      </c>
      <c r="S33" s="24"/>
      <c r="T33" s="24">
        <v>309</v>
      </c>
      <c r="U33" s="18">
        <f t="shared" si="14"/>
        <v>2448</v>
      </c>
      <c r="V33" s="24">
        <v>1692</v>
      </c>
      <c r="W33" s="24">
        <v>75</v>
      </c>
      <c r="X33" s="24">
        <v>600</v>
      </c>
      <c r="Y33" s="24">
        <v>14</v>
      </c>
      <c r="Z33" s="24">
        <v>67</v>
      </c>
      <c r="AA33" s="24">
        <v>0</v>
      </c>
      <c r="AB33" s="18">
        <f t="shared" si="3"/>
        <v>4340</v>
      </c>
      <c r="AC33" s="24">
        <v>1078</v>
      </c>
      <c r="AD33" s="24"/>
      <c r="AE33" s="24"/>
      <c r="AF33" s="24">
        <v>3000</v>
      </c>
      <c r="AG33" s="24"/>
      <c r="AH33" s="24"/>
      <c r="AI33" s="24"/>
      <c r="AJ33" s="24"/>
      <c r="AK33" s="24">
        <v>222</v>
      </c>
      <c r="AL33" s="24"/>
      <c r="AM33" s="24">
        <v>40</v>
      </c>
      <c r="AN33" s="24"/>
      <c r="AO33" s="24"/>
      <c r="AP33" s="18">
        <f t="shared" si="5"/>
        <v>786</v>
      </c>
      <c r="AQ33" s="24">
        <v>174</v>
      </c>
      <c r="AR33" s="24"/>
      <c r="AS33" s="24">
        <v>16</v>
      </c>
      <c r="AT33" s="24">
        <v>60</v>
      </c>
      <c r="AU33" s="24">
        <v>17</v>
      </c>
      <c r="AV33" s="24">
        <v>120</v>
      </c>
      <c r="AW33" s="24"/>
      <c r="AX33" s="24">
        <v>30</v>
      </c>
      <c r="AY33" s="24"/>
      <c r="AZ33" s="24"/>
      <c r="BA33" s="24">
        <v>369</v>
      </c>
      <c r="BB33" s="24"/>
      <c r="BC33" s="18">
        <f t="shared" si="7"/>
        <v>1197</v>
      </c>
      <c r="BD33" s="24">
        <v>1050</v>
      </c>
      <c r="BE33" s="24"/>
      <c r="BF33" s="24">
        <v>147</v>
      </c>
      <c r="BG33" s="24"/>
      <c r="BH33" s="18">
        <f t="shared" si="8"/>
        <v>145</v>
      </c>
      <c r="BI33" s="24">
        <v>144</v>
      </c>
      <c r="BJ33" s="24">
        <v>1</v>
      </c>
    </row>
    <row r="34" ht="27" customHeight="1" spans="1:62">
      <c r="A34" s="16" t="s">
        <v>91</v>
      </c>
      <c r="B34" s="15">
        <f t="shared" si="48"/>
        <v>312</v>
      </c>
      <c r="C34" s="15">
        <f t="shared" si="49"/>
        <v>0</v>
      </c>
      <c r="D34" s="15">
        <f t="shared" si="50"/>
        <v>95</v>
      </c>
      <c r="E34" s="15">
        <f t="shared" si="51"/>
        <v>0</v>
      </c>
      <c r="F34" s="15">
        <f t="shared" si="52"/>
        <v>197</v>
      </c>
      <c r="G34" s="15">
        <f t="shared" si="53"/>
        <v>0</v>
      </c>
      <c r="H34" s="15">
        <f t="shared" si="54"/>
        <v>20</v>
      </c>
      <c r="I34" s="15">
        <f t="shared" si="55"/>
        <v>1831</v>
      </c>
      <c r="J34" s="24">
        <v>0</v>
      </c>
      <c r="K34" s="24">
        <v>420</v>
      </c>
      <c r="L34" s="24">
        <v>563</v>
      </c>
      <c r="M34" s="24">
        <v>461</v>
      </c>
      <c r="N34" s="24">
        <v>351</v>
      </c>
      <c r="O34" s="24">
        <v>36</v>
      </c>
      <c r="P34" s="18">
        <f t="shared" si="56"/>
        <v>2143</v>
      </c>
      <c r="Q34" s="18">
        <f t="shared" si="1"/>
        <v>0</v>
      </c>
      <c r="R34" s="24"/>
      <c r="S34" s="24"/>
      <c r="T34" s="24"/>
      <c r="U34" s="18">
        <f t="shared" si="14"/>
        <v>515</v>
      </c>
      <c r="V34" s="24">
        <v>420</v>
      </c>
      <c r="W34" s="24">
        <v>0</v>
      </c>
      <c r="X34" s="24"/>
      <c r="Y34" s="24">
        <v>7</v>
      </c>
      <c r="Z34" s="24">
        <v>58</v>
      </c>
      <c r="AA34" s="24">
        <v>30</v>
      </c>
      <c r="AB34" s="18">
        <f t="shared" si="3"/>
        <v>563</v>
      </c>
      <c r="AC34" s="24">
        <v>337</v>
      </c>
      <c r="AD34" s="24"/>
      <c r="AE34" s="24"/>
      <c r="AF34" s="24"/>
      <c r="AG34" s="24"/>
      <c r="AH34" s="24"/>
      <c r="AI34" s="24"/>
      <c r="AJ34" s="24">
        <v>18</v>
      </c>
      <c r="AK34" s="24">
        <v>208</v>
      </c>
      <c r="AL34" s="24"/>
      <c r="AM34" s="24"/>
      <c r="AN34" s="24"/>
      <c r="AO34" s="24"/>
      <c r="AP34" s="18">
        <f t="shared" si="5"/>
        <v>658</v>
      </c>
      <c r="AQ34" s="24"/>
      <c r="AR34" s="24"/>
      <c r="AS34" s="24">
        <v>80</v>
      </c>
      <c r="AT34" s="24">
        <v>150</v>
      </c>
      <c r="AU34" s="24"/>
      <c r="AV34" s="24">
        <v>105</v>
      </c>
      <c r="AW34" s="24"/>
      <c r="AX34" s="24"/>
      <c r="AY34" s="24"/>
      <c r="AZ34" s="24"/>
      <c r="BA34" s="24">
        <v>323</v>
      </c>
      <c r="BB34" s="24"/>
      <c r="BC34" s="18">
        <f t="shared" si="7"/>
        <v>351</v>
      </c>
      <c r="BD34" s="24">
        <v>330</v>
      </c>
      <c r="BE34" s="24"/>
      <c r="BF34" s="24">
        <v>21</v>
      </c>
      <c r="BG34" s="24"/>
      <c r="BH34" s="18">
        <f t="shared" si="8"/>
        <v>56</v>
      </c>
      <c r="BI34" s="24">
        <v>54</v>
      </c>
      <c r="BJ34" s="24">
        <v>2</v>
      </c>
    </row>
    <row r="35" ht="27" customHeight="1" spans="1:62">
      <c r="A35" s="16" t="s">
        <v>92</v>
      </c>
      <c r="B35" s="15">
        <f t="shared" si="48"/>
        <v>2703</v>
      </c>
      <c r="C35" s="15">
        <f t="shared" si="49"/>
        <v>100</v>
      </c>
      <c r="D35" s="15">
        <f t="shared" si="50"/>
        <v>488</v>
      </c>
      <c r="E35" s="15">
        <f t="shared" si="51"/>
        <v>688</v>
      </c>
      <c r="F35" s="15">
        <f t="shared" si="52"/>
        <v>1384</v>
      </c>
      <c r="G35" s="15">
        <f t="shared" si="53"/>
        <v>0</v>
      </c>
      <c r="H35" s="15">
        <f t="shared" si="54"/>
        <v>43</v>
      </c>
      <c r="I35" s="15">
        <f t="shared" si="55"/>
        <v>15389</v>
      </c>
      <c r="J35" s="24">
        <v>3990</v>
      </c>
      <c r="K35" s="24">
        <v>3760</v>
      </c>
      <c r="L35" s="24">
        <v>3482</v>
      </c>
      <c r="M35" s="24">
        <v>1642</v>
      </c>
      <c r="N35" s="24">
        <v>2348</v>
      </c>
      <c r="O35" s="24">
        <v>167</v>
      </c>
      <c r="P35" s="18">
        <f t="shared" si="56"/>
        <v>18092</v>
      </c>
      <c r="Q35" s="18">
        <f t="shared" si="1"/>
        <v>4090</v>
      </c>
      <c r="R35" s="24">
        <v>40</v>
      </c>
      <c r="S35" s="24">
        <v>3750</v>
      </c>
      <c r="T35" s="24">
        <v>300</v>
      </c>
      <c r="U35" s="18">
        <f t="shared" si="14"/>
        <v>4248</v>
      </c>
      <c r="V35" s="24">
        <v>3760</v>
      </c>
      <c r="W35" s="24">
        <v>75</v>
      </c>
      <c r="X35" s="24"/>
      <c r="Y35" s="24">
        <v>16</v>
      </c>
      <c r="Z35" s="24">
        <v>86</v>
      </c>
      <c r="AA35" s="24">
        <v>311</v>
      </c>
      <c r="AB35" s="18">
        <f t="shared" si="3"/>
        <v>4170</v>
      </c>
      <c r="AC35" s="24">
        <v>1600</v>
      </c>
      <c r="AD35" s="24">
        <v>20</v>
      </c>
      <c r="AE35" s="24"/>
      <c r="AF35" s="24"/>
      <c r="AG35" s="24"/>
      <c r="AH35" s="24"/>
      <c r="AI35" s="24"/>
      <c r="AJ35" s="24"/>
      <c r="AK35" s="24">
        <v>292</v>
      </c>
      <c r="AL35" s="24">
        <v>2258</v>
      </c>
      <c r="AM35" s="24"/>
      <c r="AN35" s="24"/>
      <c r="AO35" s="24"/>
      <c r="AP35" s="18">
        <f t="shared" si="5"/>
        <v>3026</v>
      </c>
      <c r="AQ35" s="24">
        <v>126</v>
      </c>
      <c r="AR35" s="24"/>
      <c r="AS35" s="24">
        <v>72</v>
      </c>
      <c r="AT35" s="24">
        <v>30</v>
      </c>
      <c r="AU35" s="24"/>
      <c r="AV35" s="24">
        <v>179</v>
      </c>
      <c r="AW35" s="24"/>
      <c r="AX35" s="24"/>
      <c r="AY35" s="24"/>
      <c r="AZ35" s="24"/>
      <c r="BA35" s="24">
        <v>2619</v>
      </c>
      <c r="BB35" s="24"/>
      <c r="BC35" s="18">
        <f t="shared" si="7"/>
        <v>2348</v>
      </c>
      <c r="BD35" s="24">
        <v>1800</v>
      </c>
      <c r="BE35" s="24"/>
      <c r="BF35" s="24">
        <v>548</v>
      </c>
      <c r="BG35" s="24"/>
      <c r="BH35" s="18">
        <f t="shared" si="8"/>
        <v>210</v>
      </c>
      <c r="BI35" s="24">
        <v>209</v>
      </c>
      <c r="BJ35" s="24">
        <v>1</v>
      </c>
    </row>
    <row r="36" ht="27" customHeight="1" spans="1:62">
      <c r="A36" s="12" t="s">
        <v>93</v>
      </c>
      <c r="B36" s="17">
        <f t="shared" ref="B36:P36" si="57">SUM(B37:B40)</f>
        <v>9924</v>
      </c>
      <c r="C36" s="18">
        <f t="shared" si="57"/>
        <v>500</v>
      </c>
      <c r="D36" s="18">
        <f t="shared" si="57"/>
        <v>-325</v>
      </c>
      <c r="E36" s="18">
        <f t="shared" si="57"/>
        <v>5897</v>
      </c>
      <c r="F36" s="18">
        <f t="shared" si="57"/>
        <v>1566</v>
      </c>
      <c r="G36" s="18">
        <f t="shared" si="57"/>
        <v>1875</v>
      </c>
      <c r="H36" s="18">
        <f t="shared" si="57"/>
        <v>411</v>
      </c>
      <c r="I36" s="17">
        <f t="shared" si="57"/>
        <v>46587</v>
      </c>
      <c r="J36" s="18">
        <f t="shared" si="57"/>
        <v>413</v>
      </c>
      <c r="K36" s="18">
        <f t="shared" si="57"/>
        <v>22210</v>
      </c>
      <c r="L36" s="18">
        <f t="shared" si="57"/>
        <v>11540</v>
      </c>
      <c r="M36" s="18">
        <f t="shared" si="57"/>
        <v>3957</v>
      </c>
      <c r="N36" s="18">
        <f t="shared" si="57"/>
        <v>7791</v>
      </c>
      <c r="O36" s="18">
        <f t="shared" si="57"/>
        <v>676</v>
      </c>
      <c r="P36" s="18">
        <f t="shared" si="57"/>
        <v>56511</v>
      </c>
      <c r="Q36" s="18">
        <f t="shared" si="1"/>
        <v>913</v>
      </c>
      <c r="R36" s="18">
        <f>SUM(R37:R40)</f>
        <v>63</v>
      </c>
      <c r="S36" s="18">
        <f>SUM(S37:S40)</f>
        <v>150</v>
      </c>
      <c r="T36" s="18">
        <f>SUM(T37:T40)</f>
        <v>700</v>
      </c>
      <c r="U36" s="18">
        <f t="shared" si="14"/>
        <v>21885</v>
      </c>
      <c r="V36" s="18">
        <f t="shared" ref="V36:AA36" si="58">SUM(V37:V40)</f>
        <v>16210</v>
      </c>
      <c r="W36" s="18">
        <f t="shared" si="58"/>
        <v>960</v>
      </c>
      <c r="X36" s="18">
        <f t="shared" si="58"/>
        <v>4200</v>
      </c>
      <c r="Y36" s="18">
        <f t="shared" si="58"/>
        <v>58</v>
      </c>
      <c r="Z36" s="18">
        <f t="shared" si="58"/>
        <v>182</v>
      </c>
      <c r="AA36" s="18">
        <f t="shared" si="58"/>
        <v>275</v>
      </c>
      <c r="AB36" s="18">
        <f t="shared" si="3"/>
        <v>17437</v>
      </c>
      <c r="AC36" s="18">
        <f t="shared" ref="AC36:AO36" si="59">SUM(AC37:AC40)</f>
        <v>3837</v>
      </c>
      <c r="AD36" s="18">
        <f t="shared" si="59"/>
        <v>0</v>
      </c>
      <c r="AE36" s="18">
        <f t="shared" si="59"/>
        <v>85</v>
      </c>
      <c r="AF36" s="18">
        <f t="shared" si="59"/>
        <v>4000</v>
      </c>
      <c r="AG36" s="18">
        <f t="shared" si="59"/>
        <v>3881</v>
      </c>
      <c r="AH36" s="18">
        <f t="shared" si="59"/>
        <v>700</v>
      </c>
      <c r="AI36" s="18">
        <f t="shared" si="59"/>
        <v>0</v>
      </c>
      <c r="AJ36" s="18">
        <f t="shared" si="59"/>
        <v>420</v>
      </c>
      <c r="AK36" s="18">
        <f t="shared" si="59"/>
        <v>1909</v>
      </c>
      <c r="AL36" s="18">
        <f t="shared" si="59"/>
        <v>2400</v>
      </c>
      <c r="AM36" s="18">
        <f t="shared" si="59"/>
        <v>205</v>
      </c>
      <c r="AN36" s="18">
        <f t="shared" si="59"/>
        <v>0</v>
      </c>
      <c r="AO36" s="18">
        <f t="shared" si="59"/>
        <v>0</v>
      </c>
      <c r="AP36" s="18">
        <f t="shared" si="5"/>
        <v>5523</v>
      </c>
      <c r="AQ36" s="18">
        <f t="shared" ref="AQ36:BB36" si="60">SUM(AQ37:AQ40)</f>
        <v>854</v>
      </c>
      <c r="AR36" s="18">
        <f t="shared" si="60"/>
        <v>100</v>
      </c>
      <c r="AS36" s="18">
        <f t="shared" si="60"/>
        <v>224</v>
      </c>
      <c r="AT36" s="18">
        <f t="shared" si="60"/>
        <v>430</v>
      </c>
      <c r="AU36" s="18">
        <f t="shared" si="60"/>
        <v>216</v>
      </c>
      <c r="AV36" s="18">
        <f t="shared" si="60"/>
        <v>320</v>
      </c>
      <c r="AW36" s="18">
        <f t="shared" si="60"/>
        <v>154</v>
      </c>
      <c r="AX36" s="18">
        <f t="shared" si="60"/>
        <v>60</v>
      </c>
      <c r="AY36" s="18">
        <f t="shared" si="60"/>
        <v>0</v>
      </c>
      <c r="AZ36" s="18">
        <f t="shared" si="60"/>
        <v>0</v>
      </c>
      <c r="BA36" s="18">
        <f t="shared" si="60"/>
        <v>3165</v>
      </c>
      <c r="BB36" s="18">
        <f t="shared" si="60"/>
        <v>0</v>
      </c>
      <c r="BC36" s="18">
        <f t="shared" si="7"/>
        <v>9666</v>
      </c>
      <c r="BD36" s="18">
        <f>SUM(BD37:BD40)</f>
        <v>1800</v>
      </c>
      <c r="BE36" s="18">
        <f>SUM(BE37:BE40)</f>
        <v>361</v>
      </c>
      <c r="BF36" s="18">
        <f>SUM(BF37:BF40)</f>
        <v>7441</v>
      </c>
      <c r="BG36" s="18">
        <f>SUM(BG37:BG40)</f>
        <v>64</v>
      </c>
      <c r="BH36" s="18">
        <f t="shared" si="8"/>
        <v>1087</v>
      </c>
      <c r="BI36" s="18">
        <f>SUM(BI37:BI40)</f>
        <v>1046</v>
      </c>
      <c r="BJ36" s="18">
        <f>SUM(BJ37:BJ40)</f>
        <v>41</v>
      </c>
    </row>
    <row r="37" ht="27" customHeight="1" spans="1:62">
      <c r="A37" s="14" t="s">
        <v>70</v>
      </c>
      <c r="B37" s="15">
        <f>SUM(C37:H37)</f>
        <v>60</v>
      </c>
      <c r="C37" s="15">
        <f>Q37-J37</f>
        <v>0</v>
      </c>
      <c r="D37" s="15">
        <f>U37-K37</f>
        <v>0</v>
      </c>
      <c r="E37" s="15">
        <f>AB37-L37</f>
        <v>60</v>
      </c>
      <c r="F37" s="15">
        <f>AP37-M37</f>
        <v>0</v>
      </c>
      <c r="G37" s="15">
        <f>BC37-N37</f>
        <v>0</v>
      </c>
      <c r="H37" s="15">
        <f>BH37-O37</f>
        <v>0</v>
      </c>
      <c r="I37" s="15">
        <f>SUM(J37:O37)</f>
        <v>229</v>
      </c>
      <c r="J37" s="24"/>
      <c r="K37" s="24"/>
      <c r="L37" s="24">
        <v>75</v>
      </c>
      <c r="M37" s="24">
        <v>154</v>
      </c>
      <c r="N37" s="24"/>
      <c r="O37" s="24"/>
      <c r="P37" s="18">
        <f>Q37+U37+AB37+AP37+BC37+BH37</f>
        <v>289</v>
      </c>
      <c r="Q37" s="18">
        <f t="shared" si="1"/>
        <v>0</v>
      </c>
      <c r="R37" s="24"/>
      <c r="S37" s="24"/>
      <c r="T37" s="24"/>
      <c r="U37" s="18">
        <f t="shared" si="14"/>
        <v>0</v>
      </c>
      <c r="V37" s="24"/>
      <c r="W37" s="24"/>
      <c r="X37" s="24"/>
      <c r="Y37" s="24"/>
      <c r="Z37" s="24"/>
      <c r="AA37" s="24">
        <v>0</v>
      </c>
      <c r="AB37" s="18">
        <f t="shared" si="3"/>
        <v>135</v>
      </c>
      <c r="AC37" s="24"/>
      <c r="AD37" s="24"/>
      <c r="AE37" s="24">
        <v>85</v>
      </c>
      <c r="AF37" s="24"/>
      <c r="AG37" s="24">
        <v>50</v>
      </c>
      <c r="AH37" s="24"/>
      <c r="AI37" s="24"/>
      <c r="AJ37" s="24"/>
      <c r="AK37" s="24"/>
      <c r="AL37" s="24"/>
      <c r="AM37" s="24"/>
      <c r="AN37" s="24"/>
      <c r="AO37" s="24"/>
      <c r="AP37" s="18">
        <f t="shared" si="5"/>
        <v>154</v>
      </c>
      <c r="AQ37" s="24"/>
      <c r="AR37" s="24"/>
      <c r="AS37" s="24">
        <v>0</v>
      </c>
      <c r="AT37" s="24">
        <v>0</v>
      </c>
      <c r="AU37" s="24"/>
      <c r="AV37" s="24"/>
      <c r="AW37" s="24">
        <v>154</v>
      </c>
      <c r="AX37" s="24"/>
      <c r="AY37" s="24"/>
      <c r="AZ37" s="24"/>
      <c r="BA37" s="24">
        <v>0</v>
      </c>
      <c r="BB37" s="24"/>
      <c r="BC37" s="18">
        <f t="shared" si="7"/>
        <v>0</v>
      </c>
      <c r="BD37" s="24"/>
      <c r="BE37" s="24"/>
      <c r="BF37" s="24"/>
      <c r="BG37" s="24"/>
      <c r="BH37" s="18">
        <f t="shared" si="8"/>
        <v>0</v>
      </c>
      <c r="BI37" s="24"/>
      <c r="BJ37" s="24"/>
    </row>
    <row r="38" ht="27" customHeight="1" spans="1:62">
      <c r="A38" s="16" t="s">
        <v>94</v>
      </c>
      <c r="B38" s="15">
        <f>SUM(C38:H38)</f>
        <v>3395</v>
      </c>
      <c r="C38" s="15">
        <f>Q38-J38</f>
        <v>100</v>
      </c>
      <c r="D38" s="15">
        <f>U38-K38</f>
        <v>326</v>
      </c>
      <c r="E38" s="15">
        <f>AB38-L38</f>
        <v>1923</v>
      </c>
      <c r="F38" s="15">
        <f>AP38-M38</f>
        <v>194</v>
      </c>
      <c r="G38" s="15">
        <f>BC38-N38</f>
        <v>616</v>
      </c>
      <c r="H38" s="15">
        <f>BH38-O38</f>
        <v>236</v>
      </c>
      <c r="I38" s="15">
        <f>SUM(J38:O38)</f>
        <v>9631</v>
      </c>
      <c r="J38" s="24">
        <v>242</v>
      </c>
      <c r="K38" s="24">
        <v>3845</v>
      </c>
      <c r="L38" s="24">
        <v>1770</v>
      </c>
      <c r="M38" s="24">
        <v>951</v>
      </c>
      <c r="N38" s="24">
        <v>2558</v>
      </c>
      <c r="O38" s="24">
        <v>265</v>
      </c>
      <c r="P38" s="18">
        <f>Q38+U38+AB38+AP38+BC38+BH38</f>
        <v>13026</v>
      </c>
      <c r="Q38" s="18">
        <f t="shared" si="1"/>
        <v>342</v>
      </c>
      <c r="R38" s="24">
        <v>12</v>
      </c>
      <c r="S38" s="24">
        <v>30</v>
      </c>
      <c r="T38" s="24">
        <v>300</v>
      </c>
      <c r="U38" s="18">
        <f t="shared" si="14"/>
        <v>4171</v>
      </c>
      <c r="V38" s="24">
        <v>3845</v>
      </c>
      <c r="W38" s="24">
        <v>138</v>
      </c>
      <c r="X38" s="24"/>
      <c r="Y38" s="24">
        <v>16</v>
      </c>
      <c r="Z38" s="24">
        <v>0</v>
      </c>
      <c r="AA38" s="24">
        <v>172</v>
      </c>
      <c r="AB38" s="18">
        <f t="shared" si="3"/>
        <v>3693</v>
      </c>
      <c r="AC38" s="24">
        <v>1166</v>
      </c>
      <c r="AD38" s="24"/>
      <c r="AE38" s="24"/>
      <c r="AF38" s="24"/>
      <c r="AG38" s="24">
        <v>1734</v>
      </c>
      <c r="AH38" s="24">
        <v>0</v>
      </c>
      <c r="AI38" s="24"/>
      <c r="AJ38" s="24"/>
      <c r="AK38" s="24">
        <v>692</v>
      </c>
      <c r="AL38" s="24"/>
      <c r="AM38" s="24">
        <v>101</v>
      </c>
      <c r="AN38" s="24"/>
      <c r="AO38" s="24"/>
      <c r="AP38" s="18">
        <f t="shared" si="5"/>
        <v>1145</v>
      </c>
      <c r="AQ38" s="24">
        <v>87</v>
      </c>
      <c r="AR38" s="24">
        <v>100</v>
      </c>
      <c r="AS38" s="24">
        <v>40</v>
      </c>
      <c r="AT38" s="24">
        <v>100</v>
      </c>
      <c r="AU38" s="24">
        <v>64</v>
      </c>
      <c r="AV38" s="24">
        <v>115</v>
      </c>
      <c r="AW38" s="24"/>
      <c r="AX38" s="24"/>
      <c r="AY38" s="24"/>
      <c r="AZ38" s="24"/>
      <c r="BA38" s="24">
        <v>639</v>
      </c>
      <c r="BB38" s="24"/>
      <c r="BC38" s="18">
        <f t="shared" si="7"/>
        <v>3174</v>
      </c>
      <c r="BD38" s="24">
        <v>600</v>
      </c>
      <c r="BE38" s="24"/>
      <c r="BF38" s="24">
        <v>2510</v>
      </c>
      <c r="BG38" s="24">
        <v>64</v>
      </c>
      <c r="BH38" s="18">
        <f t="shared" si="8"/>
        <v>501</v>
      </c>
      <c r="BI38" s="24">
        <v>465</v>
      </c>
      <c r="BJ38" s="24">
        <v>36</v>
      </c>
    </row>
    <row r="39" ht="27" customHeight="1" spans="1:62">
      <c r="A39" s="16" t="s">
        <v>95</v>
      </c>
      <c r="B39" s="15">
        <f>SUM(C39:H39)</f>
        <v>3562</v>
      </c>
      <c r="C39" s="15">
        <f>Q39-J39</f>
        <v>200</v>
      </c>
      <c r="D39" s="15">
        <f>U39-K39</f>
        <v>436</v>
      </c>
      <c r="E39" s="15">
        <f>AB39-L39</f>
        <v>2293</v>
      </c>
      <c r="F39" s="15">
        <f>AP39-M39</f>
        <v>545</v>
      </c>
      <c r="G39" s="15">
        <f>BC39-N39</f>
        <v>0</v>
      </c>
      <c r="H39" s="15">
        <f>BH39-O39</f>
        <v>88</v>
      </c>
      <c r="I39" s="15">
        <f>SUM(J39:O39)</f>
        <v>13907</v>
      </c>
      <c r="J39" s="24">
        <v>24</v>
      </c>
      <c r="K39" s="24">
        <v>3894</v>
      </c>
      <c r="L39" s="24">
        <v>6153</v>
      </c>
      <c r="M39" s="24">
        <v>1477</v>
      </c>
      <c r="N39" s="24">
        <v>2184</v>
      </c>
      <c r="O39" s="24">
        <v>175</v>
      </c>
      <c r="P39" s="18">
        <f>Q39+U39+AB39+AP39+BC39+BH39</f>
        <v>17469</v>
      </c>
      <c r="Q39" s="18">
        <f t="shared" si="1"/>
        <v>224</v>
      </c>
      <c r="R39" s="24">
        <v>24</v>
      </c>
      <c r="S39" s="24"/>
      <c r="T39" s="24">
        <v>200</v>
      </c>
      <c r="U39" s="18">
        <f t="shared" si="14"/>
        <v>4330</v>
      </c>
      <c r="V39" s="24">
        <v>3894</v>
      </c>
      <c r="W39" s="24">
        <v>345</v>
      </c>
      <c r="X39" s="24"/>
      <c r="Y39" s="24">
        <v>18</v>
      </c>
      <c r="Z39" s="24">
        <v>73</v>
      </c>
      <c r="AA39" s="24">
        <v>0</v>
      </c>
      <c r="AB39" s="18">
        <f t="shared" si="3"/>
        <v>8446</v>
      </c>
      <c r="AC39" s="24">
        <v>1236</v>
      </c>
      <c r="AD39" s="24"/>
      <c r="AE39" s="24"/>
      <c r="AF39" s="24">
        <v>4000</v>
      </c>
      <c r="AG39" s="24">
        <v>2097</v>
      </c>
      <c r="AH39" s="24"/>
      <c r="AI39" s="24"/>
      <c r="AJ39" s="24">
        <v>240</v>
      </c>
      <c r="AK39" s="24">
        <v>819</v>
      </c>
      <c r="AL39" s="24"/>
      <c r="AM39" s="24">
        <v>54</v>
      </c>
      <c r="AN39" s="24"/>
      <c r="AO39" s="24"/>
      <c r="AP39" s="18">
        <f t="shared" si="5"/>
        <v>2022</v>
      </c>
      <c r="AQ39" s="24">
        <v>384</v>
      </c>
      <c r="AR39" s="24"/>
      <c r="AS39" s="24">
        <v>112</v>
      </c>
      <c r="AT39" s="24">
        <v>150</v>
      </c>
      <c r="AU39" s="24">
        <v>152</v>
      </c>
      <c r="AV39" s="24">
        <v>75</v>
      </c>
      <c r="AW39" s="24"/>
      <c r="AX39" s="24">
        <v>30</v>
      </c>
      <c r="AY39" s="24"/>
      <c r="AZ39" s="24"/>
      <c r="BA39" s="24">
        <v>1119</v>
      </c>
      <c r="BB39" s="24"/>
      <c r="BC39" s="18">
        <f t="shared" si="7"/>
        <v>2184</v>
      </c>
      <c r="BD39" s="24"/>
      <c r="BE39" s="24"/>
      <c r="BF39" s="24">
        <v>2184</v>
      </c>
      <c r="BG39" s="24"/>
      <c r="BH39" s="18">
        <f t="shared" si="8"/>
        <v>263</v>
      </c>
      <c r="BI39" s="24">
        <v>259</v>
      </c>
      <c r="BJ39" s="24">
        <v>4</v>
      </c>
    </row>
    <row r="40" ht="27" customHeight="1" spans="1:62">
      <c r="A40" s="16" t="s">
        <v>96</v>
      </c>
      <c r="B40" s="15">
        <f>SUM(C40:H40)</f>
        <v>2907</v>
      </c>
      <c r="C40" s="15">
        <f>Q40-J40</f>
        <v>200</v>
      </c>
      <c r="D40" s="15">
        <f>U40-K40</f>
        <v>-1087</v>
      </c>
      <c r="E40" s="15">
        <f>AB40-L40</f>
        <v>1621</v>
      </c>
      <c r="F40" s="15">
        <f>AP40-M40</f>
        <v>827</v>
      </c>
      <c r="G40" s="15">
        <f>BC40-N40</f>
        <v>1259</v>
      </c>
      <c r="H40" s="15">
        <f>BH40-O40</f>
        <v>87</v>
      </c>
      <c r="I40" s="15">
        <f>SUM(J40:O40)</f>
        <v>22820</v>
      </c>
      <c r="J40" s="24">
        <v>147</v>
      </c>
      <c r="K40" s="24">
        <v>14471</v>
      </c>
      <c r="L40" s="24">
        <v>3542</v>
      </c>
      <c r="M40" s="24">
        <v>1375</v>
      </c>
      <c r="N40" s="24">
        <v>3049</v>
      </c>
      <c r="O40" s="24">
        <v>236</v>
      </c>
      <c r="P40" s="18">
        <f>Q40+U40+AB40+AP40+BC40+BH40</f>
        <v>25727</v>
      </c>
      <c r="Q40" s="18">
        <f t="shared" si="1"/>
        <v>347</v>
      </c>
      <c r="R40" s="24">
        <v>27</v>
      </c>
      <c r="S40" s="24">
        <v>120</v>
      </c>
      <c r="T40" s="24">
        <v>200</v>
      </c>
      <c r="U40" s="18">
        <f t="shared" si="14"/>
        <v>13384</v>
      </c>
      <c r="V40" s="24">
        <v>8471</v>
      </c>
      <c r="W40" s="24">
        <v>477</v>
      </c>
      <c r="X40" s="24">
        <v>4200</v>
      </c>
      <c r="Y40" s="24">
        <v>24</v>
      </c>
      <c r="Z40" s="24">
        <v>109</v>
      </c>
      <c r="AA40" s="24">
        <v>103</v>
      </c>
      <c r="AB40" s="18">
        <f t="shared" si="3"/>
        <v>5163</v>
      </c>
      <c r="AC40" s="24">
        <v>1435</v>
      </c>
      <c r="AD40" s="24"/>
      <c r="AE40" s="24"/>
      <c r="AF40" s="24"/>
      <c r="AG40" s="24"/>
      <c r="AH40" s="24">
        <v>700</v>
      </c>
      <c r="AI40" s="24"/>
      <c r="AJ40" s="24">
        <v>180</v>
      </c>
      <c r="AK40" s="24">
        <v>398</v>
      </c>
      <c r="AL40" s="24">
        <v>2400</v>
      </c>
      <c r="AM40" s="24">
        <v>50</v>
      </c>
      <c r="AN40" s="24"/>
      <c r="AO40" s="24"/>
      <c r="AP40" s="18">
        <f t="shared" si="5"/>
        <v>2202</v>
      </c>
      <c r="AQ40" s="24">
        <v>383</v>
      </c>
      <c r="AR40" s="24"/>
      <c r="AS40" s="24">
        <v>72</v>
      </c>
      <c r="AT40" s="24">
        <v>180</v>
      </c>
      <c r="AU40" s="24"/>
      <c r="AV40" s="24">
        <v>130</v>
      </c>
      <c r="AW40" s="24"/>
      <c r="AX40" s="24">
        <v>30</v>
      </c>
      <c r="AY40" s="24"/>
      <c r="AZ40" s="24"/>
      <c r="BA40" s="24">
        <v>1407</v>
      </c>
      <c r="BB40" s="24"/>
      <c r="BC40" s="18">
        <f t="shared" si="7"/>
        <v>4308</v>
      </c>
      <c r="BD40" s="24">
        <v>1200</v>
      </c>
      <c r="BE40" s="24">
        <v>361</v>
      </c>
      <c r="BF40" s="24">
        <v>2747</v>
      </c>
      <c r="BG40" s="24"/>
      <c r="BH40" s="18">
        <f t="shared" si="8"/>
        <v>323</v>
      </c>
      <c r="BI40" s="24">
        <v>322</v>
      </c>
      <c r="BJ40" s="24">
        <v>1</v>
      </c>
    </row>
    <row r="41" ht="28" customHeight="1" spans="1:62">
      <c r="A41" s="12" t="s">
        <v>97</v>
      </c>
      <c r="B41" s="18">
        <f t="shared" ref="B41:P41" si="61">SUM(B43:B50)</f>
        <v>9971</v>
      </c>
      <c r="C41" s="18">
        <f t="shared" si="61"/>
        <v>0</v>
      </c>
      <c r="D41" s="18">
        <f t="shared" si="61"/>
        <v>6949</v>
      </c>
      <c r="E41" s="18">
        <f t="shared" si="61"/>
        <v>563</v>
      </c>
      <c r="F41" s="18">
        <f t="shared" si="61"/>
        <v>2459</v>
      </c>
      <c r="G41" s="18">
        <f t="shared" si="61"/>
        <v>0</v>
      </c>
      <c r="H41" s="18">
        <f t="shared" si="61"/>
        <v>0</v>
      </c>
      <c r="I41" s="18">
        <f t="shared" si="61"/>
        <v>5965</v>
      </c>
      <c r="J41" s="18">
        <f t="shared" si="61"/>
        <v>5</v>
      </c>
      <c r="K41" s="18">
        <f t="shared" si="61"/>
        <v>5800</v>
      </c>
      <c r="L41" s="18">
        <f t="shared" si="61"/>
        <v>160</v>
      </c>
      <c r="M41" s="18">
        <f t="shared" si="61"/>
        <v>0</v>
      </c>
      <c r="N41" s="18">
        <f t="shared" si="61"/>
        <v>0</v>
      </c>
      <c r="O41" s="18">
        <f t="shared" si="61"/>
        <v>0</v>
      </c>
      <c r="P41" s="18">
        <f t="shared" si="61"/>
        <v>15936</v>
      </c>
      <c r="Q41" s="18">
        <f t="shared" si="1"/>
        <v>5</v>
      </c>
      <c r="R41" s="18">
        <f>SUM(R43:R50)</f>
        <v>5</v>
      </c>
      <c r="S41" s="18">
        <f>SUM(S43:S50)</f>
        <v>0</v>
      </c>
      <c r="T41" s="18">
        <f>SUM(T43:T50)</f>
        <v>0</v>
      </c>
      <c r="U41" s="18">
        <f t="shared" si="14"/>
        <v>12749</v>
      </c>
      <c r="V41" s="18">
        <f t="shared" ref="V41:AA41" si="62">SUM(V43:V50)</f>
        <v>5373</v>
      </c>
      <c r="W41" s="18">
        <f t="shared" si="62"/>
        <v>0</v>
      </c>
      <c r="X41" s="18">
        <f t="shared" si="62"/>
        <v>7367</v>
      </c>
      <c r="Y41" s="18">
        <f t="shared" si="62"/>
        <v>9</v>
      </c>
      <c r="Z41" s="18">
        <f t="shared" si="62"/>
        <v>0</v>
      </c>
      <c r="AA41" s="18">
        <f t="shared" si="62"/>
        <v>0</v>
      </c>
      <c r="AB41" s="18">
        <f t="shared" si="3"/>
        <v>723</v>
      </c>
      <c r="AC41" s="18">
        <f t="shared" ref="AC41:AO41" si="63">SUM(AC43:AC50)</f>
        <v>0</v>
      </c>
      <c r="AD41" s="18">
        <f t="shared" si="63"/>
        <v>140</v>
      </c>
      <c r="AE41" s="18">
        <f t="shared" si="63"/>
        <v>90</v>
      </c>
      <c r="AF41" s="18">
        <f t="shared" si="63"/>
        <v>0</v>
      </c>
      <c r="AG41" s="18">
        <f t="shared" si="63"/>
        <v>493</v>
      </c>
      <c r="AH41" s="18">
        <f t="shared" si="63"/>
        <v>0</v>
      </c>
      <c r="AI41" s="18">
        <f t="shared" si="63"/>
        <v>0</v>
      </c>
      <c r="AJ41" s="18">
        <f t="shared" si="63"/>
        <v>0</v>
      </c>
      <c r="AK41" s="18">
        <f t="shared" si="63"/>
        <v>0</v>
      </c>
      <c r="AL41" s="18">
        <f t="shared" si="63"/>
        <v>0</v>
      </c>
      <c r="AM41" s="18">
        <f t="shared" si="63"/>
        <v>0</v>
      </c>
      <c r="AN41" s="18">
        <f t="shared" si="63"/>
        <v>0</v>
      </c>
      <c r="AO41" s="18">
        <f t="shared" si="63"/>
        <v>0</v>
      </c>
      <c r="AP41" s="18">
        <f t="shared" si="5"/>
        <v>2459</v>
      </c>
      <c r="AQ41" s="18">
        <f t="shared" ref="AQ41:BB41" si="64">SUM(AQ43:AQ50)</f>
        <v>0</v>
      </c>
      <c r="AR41" s="18">
        <f t="shared" si="64"/>
        <v>0</v>
      </c>
      <c r="AS41" s="18">
        <f t="shared" si="64"/>
        <v>0</v>
      </c>
      <c r="AT41" s="18">
        <f t="shared" si="64"/>
        <v>0</v>
      </c>
      <c r="AU41" s="18">
        <f t="shared" si="64"/>
        <v>0</v>
      </c>
      <c r="AV41" s="18">
        <f t="shared" si="64"/>
        <v>0</v>
      </c>
      <c r="AW41" s="18">
        <f t="shared" si="64"/>
        <v>106</v>
      </c>
      <c r="AX41" s="18">
        <f t="shared" si="64"/>
        <v>402</v>
      </c>
      <c r="AY41" s="18">
        <f t="shared" si="64"/>
        <v>0</v>
      </c>
      <c r="AZ41" s="18">
        <f t="shared" si="64"/>
        <v>200</v>
      </c>
      <c r="BA41" s="18">
        <f t="shared" si="64"/>
        <v>0</v>
      </c>
      <c r="BB41" s="18">
        <f t="shared" si="64"/>
        <v>1751</v>
      </c>
      <c r="BC41" s="18">
        <f t="shared" si="7"/>
        <v>0</v>
      </c>
      <c r="BD41" s="18">
        <f>SUM(BD43:BD50)</f>
        <v>0</v>
      </c>
      <c r="BE41" s="18">
        <f>SUM(BE43:BE50)</f>
        <v>0</v>
      </c>
      <c r="BF41" s="18">
        <f>SUM(BF43:BF50)</f>
        <v>0</v>
      </c>
      <c r="BG41" s="18">
        <f>SUM(BG43:BG50)</f>
        <v>0</v>
      </c>
      <c r="BH41" s="18">
        <f t="shared" si="8"/>
        <v>0</v>
      </c>
      <c r="BI41" s="18">
        <f>SUM(BI43:BI50)</f>
        <v>0</v>
      </c>
      <c r="BJ41" s="18">
        <f>SUM(BJ43:BJ50)</f>
        <v>0</v>
      </c>
    </row>
    <row r="42" ht="28" customHeight="1" spans="1:62">
      <c r="A42" s="12" t="s">
        <v>98</v>
      </c>
      <c r="B42" s="17">
        <f>B43+B45+B44</f>
        <v>553</v>
      </c>
      <c r="C42" s="15">
        <f>Q42-J42</f>
        <v>0</v>
      </c>
      <c r="D42" s="18">
        <f t="shared" ref="D42:P42" si="65">D43+D45</f>
        <v>0</v>
      </c>
      <c r="E42" s="18">
        <f>E43+E45+E44</f>
        <v>553</v>
      </c>
      <c r="F42" s="18">
        <f t="shared" si="65"/>
        <v>0</v>
      </c>
      <c r="G42" s="18">
        <f t="shared" si="65"/>
        <v>0</v>
      </c>
      <c r="H42" s="18">
        <f t="shared" si="65"/>
        <v>0</v>
      </c>
      <c r="I42" s="17">
        <f t="shared" si="65"/>
        <v>0</v>
      </c>
      <c r="J42" s="18">
        <f t="shared" si="65"/>
        <v>0</v>
      </c>
      <c r="K42" s="18">
        <f t="shared" si="65"/>
        <v>0</v>
      </c>
      <c r="L42" s="18">
        <f t="shared" si="65"/>
        <v>0</v>
      </c>
      <c r="M42" s="18">
        <f t="shared" si="65"/>
        <v>0</v>
      </c>
      <c r="N42" s="18">
        <f t="shared" si="65"/>
        <v>0</v>
      </c>
      <c r="O42" s="18">
        <f t="shared" si="65"/>
        <v>0</v>
      </c>
      <c r="P42" s="18">
        <f>P43+P45+P44</f>
        <v>553</v>
      </c>
      <c r="Q42" s="18">
        <f t="shared" si="1"/>
        <v>0</v>
      </c>
      <c r="R42" s="18">
        <f>R43+R45</f>
        <v>0</v>
      </c>
      <c r="S42" s="18">
        <f>S43+S45</f>
        <v>0</v>
      </c>
      <c r="T42" s="18">
        <f>T43+T45</f>
        <v>0</v>
      </c>
      <c r="U42" s="18">
        <f t="shared" si="14"/>
        <v>0</v>
      </c>
      <c r="V42" s="18">
        <f t="shared" ref="V42:AA42" si="66">V43+V45</f>
        <v>0</v>
      </c>
      <c r="W42" s="18">
        <f t="shared" si="66"/>
        <v>0</v>
      </c>
      <c r="X42" s="18">
        <f t="shared" si="66"/>
        <v>0</v>
      </c>
      <c r="Y42" s="18">
        <f t="shared" si="66"/>
        <v>0</v>
      </c>
      <c r="Z42" s="18">
        <f t="shared" si="66"/>
        <v>0</v>
      </c>
      <c r="AA42" s="18">
        <f t="shared" si="66"/>
        <v>0</v>
      </c>
      <c r="AB42" s="18">
        <f t="shared" si="3"/>
        <v>553</v>
      </c>
      <c r="AC42" s="18">
        <f t="shared" ref="AC42:AO42" si="67">AC43+AC45</f>
        <v>0</v>
      </c>
      <c r="AD42" s="18">
        <f t="shared" si="67"/>
        <v>60</v>
      </c>
      <c r="AE42" s="18">
        <f t="shared" si="67"/>
        <v>0</v>
      </c>
      <c r="AF42" s="18">
        <f t="shared" si="67"/>
        <v>0</v>
      </c>
      <c r="AG42" s="18">
        <f>AG43+AG45+AG44</f>
        <v>493</v>
      </c>
      <c r="AH42" s="18">
        <f t="shared" si="67"/>
        <v>0</v>
      </c>
      <c r="AI42" s="18">
        <f t="shared" si="67"/>
        <v>0</v>
      </c>
      <c r="AJ42" s="18">
        <f t="shared" si="67"/>
        <v>0</v>
      </c>
      <c r="AK42" s="18">
        <f t="shared" si="67"/>
        <v>0</v>
      </c>
      <c r="AL42" s="18">
        <f t="shared" si="67"/>
        <v>0</v>
      </c>
      <c r="AM42" s="18">
        <f t="shared" si="67"/>
        <v>0</v>
      </c>
      <c r="AN42" s="18">
        <f t="shared" si="67"/>
        <v>0</v>
      </c>
      <c r="AO42" s="18">
        <f t="shared" si="67"/>
        <v>0</v>
      </c>
      <c r="AP42" s="18">
        <f t="shared" si="5"/>
        <v>0</v>
      </c>
      <c r="AQ42" s="18">
        <f t="shared" ref="AQ42:BB42" si="68">AQ43+AQ45</f>
        <v>0</v>
      </c>
      <c r="AR42" s="18">
        <f t="shared" si="68"/>
        <v>0</v>
      </c>
      <c r="AS42" s="18">
        <f t="shared" si="68"/>
        <v>0</v>
      </c>
      <c r="AT42" s="18">
        <f t="shared" si="68"/>
        <v>0</v>
      </c>
      <c r="AU42" s="18">
        <f t="shared" si="68"/>
        <v>0</v>
      </c>
      <c r="AV42" s="18">
        <f t="shared" si="68"/>
        <v>0</v>
      </c>
      <c r="AW42" s="18">
        <f t="shared" si="68"/>
        <v>0</v>
      </c>
      <c r="AX42" s="18">
        <f t="shared" si="68"/>
        <v>0</v>
      </c>
      <c r="AY42" s="18">
        <f t="shared" si="68"/>
        <v>0</v>
      </c>
      <c r="AZ42" s="18">
        <f t="shared" si="68"/>
        <v>0</v>
      </c>
      <c r="BA42" s="18">
        <f t="shared" si="68"/>
        <v>0</v>
      </c>
      <c r="BB42" s="18">
        <f t="shared" si="68"/>
        <v>0</v>
      </c>
      <c r="BC42" s="18">
        <f t="shared" si="7"/>
        <v>0</v>
      </c>
      <c r="BD42" s="18">
        <f>BD43+BD45</f>
        <v>0</v>
      </c>
      <c r="BE42" s="18">
        <f>BE43+BE45</f>
        <v>0</v>
      </c>
      <c r="BF42" s="18">
        <f>BF43+BF45</f>
        <v>0</v>
      </c>
      <c r="BG42" s="18">
        <f>BG43+BG45</f>
        <v>0</v>
      </c>
      <c r="BH42" s="18">
        <f t="shared" si="8"/>
        <v>0</v>
      </c>
      <c r="BI42" s="18">
        <f>BI43+BI45</f>
        <v>0</v>
      </c>
      <c r="BJ42" s="18">
        <f>BJ43+BJ45</f>
        <v>0</v>
      </c>
    </row>
    <row r="43" ht="28" customHeight="1" spans="1:62">
      <c r="A43" s="14" t="s">
        <v>99</v>
      </c>
      <c r="B43" s="15">
        <f t="shared" ref="B43:B49" si="69">SUM(C43:H43)</f>
        <v>408</v>
      </c>
      <c r="C43" s="15">
        <f>Q43-J43</f>
        <v>0</v>
      </c>
      <c r="D43" s="15">
        <f>U43-K43</f>
        <v>0</v>
      </c>
      <c r="E43" s="15">
        <f>AB43-L43</f>
        <v>408</v>
      </c>
      <c r="F43" s="15">
        <f>AP43-M43</f>
        <v>0</v>
      </c>
      <c r="G43" s="15">
        <f>BC43-N43</f>
        <v>0</v>
      </c>
      <c r="H43" s="15">
        <f>BH43-O43</f>
        <v>0</v>
      </c>
      <c r="I43" s="15">
        <f>SUM(J43:O43)</f>
        <v>0</v>
      </c>
      <c r="J43" s="15"/>
      <c r="K43" s="15"/>
      <c r="L43" s="15"/>
      <c r="M43" s="15"/>
      <c r="N43" s="15"/>
      <c r="O43" s="15"/>
      <c r="P43" s="18">
        <f t="shared" ref="P43:P49" si="70">Q43+U43+AB43+AP43+BC43+BH43</f>
        <v>408</v>
      </c>
      <c r="Q43" s="18">
        <f t="shared" si="1"/>
        <v>0</v>
      </c>
      <c r="R43" s="24"/>
      <c r="S43" s="24"/>
      <c r="T43" s="24"/>
      <c r="U43" s="18">
        <f t="shared" si="14"/>
        <v>0</v>
      </c>
      <c r="V43" s="24"/>
      <c r="W43" s="24"/>
      <c r="X43" s="24"/>
      <c r="Y43" s="24"/>
      <c r="Z43" s="24"/>
      <c r="AA43" s="24"/>
      <c r="AB43" s="18">
        <f t="shared" si="3"/>
        <v>408</v>
      </c>
      <c r="AC43" s="24"/>
      <c r="AD43" s="24">
        <v>35</v>
      </c>
      <c r="AE43" s="24"/>
      <c r="AF43" s="24"/>
      <c r="AG43" s="24">
        <v>373</v>
      </c>
      <c r="AH43" s="24"/>
      <c r="AI43" s="24"/>
      <c r="AJ43" s="24"/>
      <c r="AK43" s="24"/>
      <c r="AL43" s="24"/>
      <c r="AM43" s="24"/>
      <c r="AN43" s="24"/>
      <c r="AO43" s="24"/>
      <c r="AP43" s="18">
        <f t="shared" si="5"/>
        <v>0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18">
        <f t="shared" si="7"/>
        <v>0</v>
      </c>
      <c r="BD43" s="24"/>
      <c r="BE43" s="24"/>
      <c r="BF43" s="24"/>
      <c r="BG43" s="24"/>
      <c r="BH43" s="18">
        <f t="shared" si="8"/>
        <v>0</v>
      </c>
      <c r="BI43" s="24"/>
      <c r="BJ43" s="24"/>
    </row>
    <row r="44" ht="28" customHeight="1" spans="1:62">
      <c r="A44" s="14" t="s">
        <v>100</v>
      </c>
      <c r="B44" s="15">
        <f t="shared" si="69"/>
        <v>120</v>
      </c>
      <c r="C44" s="15"/>
      <c r="D44" s="15"/>
      <c r="E44" s="15">
        <v>120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8">
        <f t="shared" si="70"/>
        <v>120</v>
      </c>
      <c r="Q44" s="18"/>
      <c r="R44" s="24"/>
      <c r="S44" s="24"/>
      <c r="T44" s="24"/>
      <c r="U44" s="18"/>
      <c r="V44" s="24"/>
      <c r="W44" s="24"/>
      <c r="X44" s="24"/>
      <c r="Y44" s="24"/>
      <c r="Z44" s="24"/>
      <c r="AA44" s="24"/>
      <c r="AB44" s="18">
        <v>120</v>
      </c>
      <c r="AC44" s="24"/>
      <c r="AD44" s="24"/>
      <c r="AE44" s="24"/>
      <c r="AF44" s="24"/>
      <c r="AG44" s="24">
        <v>120</v>
      </c>
      <c r="AH44" s="24"/>
      <c r="AI44" s="24"/>
      <c r="AJ44" s="24"/>
      <c r="AK44" s="24"/>
      <c r="AL44" s="24"/>
      <c r="AM44" s="24"/>
      <c r="AN44" s="24"/>
      <c r="AO44" s="24"/>
      <c r="AP44" s="18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18"/>
      <c r="BD44" s="24"/>
      <c r="BE44" s="24"/>
      <c r="BF44" s="24"/>
      <c r="BG44" s="24"/>
      <c r="BH44" s="18"/>
      <c r="BI44" s="24"/>
      <c r="BJ44" s="24"/>
    </row>
    <row r="45" ht="28" customHeight="1" spans="1:62">
      <c r="A45" s="16" t="s">
        <v>101</v>
      </c>
      <c r="B45" s="15">
        <f t="shared" si="69"/>
        <v>25</v>
      </c>
      <c r="C45" s="15">
        <f>Q45-J45</f>
        <v>0</v>
      </c>
      <c r="D45" s="15">
        <f>U45-K45</f>
        <v>0</v>
      </c>
      <c r="E45" s="15">
        <f>AB45-L45</f>
        <v>25</v>
      </c>
      <c r="F45" s="15">
        <f>AP45-M45</f>
        <v>0</v>
      </c>
      <c r="G45" s="15">
        <f>BC45-N45</f>
        <v>0</v>
      </c>
      <c r="H45" s="15">
        <f>BH45-O45</f>
        <v>0</v>
      </c>
      <c r="I45" s="15">
        <f>SUM(J45:O45)</f>
        <v>0</v>
      </c>
      <c r="J45" s="24"/>
      <c r="K45" s="24"/>
      <c r="L45" s="24"/>
      <c r="M45" s="24"/>
      <c r="N45" s="24"/>
      <c r="O45" s="24"/>
      <c r="P45" s="18">
        <f t="shared" si="70"/>
        <v>25</v>
      </c>
      <c r="Q45" s="18">
        <f t="shared" ref="Q45:Q57" si="71">R45+S45+T45</f>
        <v>0</v>
      </c>
      <c r="R45" s="24"/>
      <c r="S45" s="24"/>
      <c r="T45" s="24"/>
      <c r="U45" s="18">
        <f t="shared" ref="U45:U57" si="72">V45+X45+Y45+AA45+W45+Z45</f>
        <v>0</v>
      </c>
      <c r="V45" s="24"/>
      <c r="W45" s="24"/>
      <c r="X45" s="24"/>
      <c r="Y45" s="24"/>
      <c r="Z45" s="24"/>
      <c r="AA45" s="24"/>
      <c r="AB45" s="18">
        <f t="shared" ref="AB45:AB57" si="73">SUM(AC45:AO45)</f>
        <v>25</v>
      </c>
      <c r="AC45" s="24"/>
      <c r="AD45" s="24">
        <v>25</v>
      </c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18">
        <f t="shared" ref="AP45:AP57" si="74">SUM(AQ45:BB45)</f>
        <v>0</v>
      </c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18">
        <f t="shared" ref="BC45:BC57" si="75">SUM(BD45:BG45)</f>
        <v>0</v>
      </c>
      <c r="BD45" s="24"/>
      <c r="BE45" s="24"/>
      <c r="BF45" s="24"/>
      <c r="BG45" s="24"/>
      <c r="BH45" s="18">
        <f t="shared" ref="BH45:BH57" si="76">SUM(BI45:BJ45)</f>
        <v>0</v>
      </c>
      <c r="BI45" s="24"/>
      <c r="BJ45" s="24"/>
    </row>
    <row r="46" ht="44" customHeight="1" spans="1:62">
      <c r="A46" s="13" t="s">
        <v>102</v>
      </c>
      <c r="B46" s="15">
        <f t="shared" si="69"/>
        <v>1751</v>
      </c>
      <c r="C46" s="15">
        <f>Q46-J46</f>
        <v>0</v>
      </c>
      <c r="D46" s="15">
        <f>U46-K46</f>
        <v>0</v>
      </c>
      <c r="E46" s="15">
        <f>AB46-L46</f>
        <v>0</v>
      </c>
      <c r="F46" s="15">
        <f>AP46-M46</f>
        <v>1751</v>
      </c>
      <c r="G46" s="15">
        <f>BC46-N46</f>
        <v>0</v>
      </c>
      <c r="H46" s="15">
        <f>BH46-O46</f>
        <v>0</v>
      </c>
      <c r="I46" s="15">
        <f>SUM(J46:O46)</f>
        <v>0</v>
      </c>
      <c r="J46" s="18"/>
      <c r="K46" s="18"/>
      <c r="L46" s="18"/>
      <c r="M46" s="18"/>
      <c r="N46" s="18"/>
      <c r="O46" s="18"/>
      <c r="P46" s="18">
        <f t="shared" si="70"/>
        <v>1751</v>
      </c>
      <c r="Q46" s="18">
        <f t="shared" si="71"/>
        <v>0</v>
      </c>
      <c r="R46" s="24"/>
      <c r="S46" s="24"/>
      <c r="T46" s="24"/>
      <c r="U46" s="18">
        <f t="shared" si="72"/>
        <v>0</v>
      </c>
      <c r="V46" s="24"/>
      <c r="W46" s="24"/>
      <c r="X46" s="24"/>
      <c r="Y46" s="24"/>
      <c r="Z46" s="24"/>
      <c r="AA46" s="24"/>
      <c r="AB46" s="18">
        <f t="shared" si="73"/>
        <v>0</v>
      </c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18">
        <f t="shared" si="74"/>
        <v>1751</v>
      </c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>
        <v>1751</v>
      </c>
      <c r="BC46" s="18">
        <f t="shared" si="75"/>
        <v>0</v>
      </c>
      <c r="BD46" s="24"/>
      <c r="BE46" s="24"/>
      <c r="BF46" s="24"/>
      <c r="BG46" s="24"/>
      <c r="BH46" s="18">
        <f t="shared" si="76"/>
        <v>0</v>
      </c>
      <c r="BI46" s="24"/>
      <c r="BJ46" s="24"/>
    </row>
    <row r="47" ht="45" customHeight="1" spans="1:62">
      <c r="A47" s="13" t="s">
        <v>103</v>
      </c>
      <c r="B47" s="15">
        <f t="shared" si="69"/>
        <v>72</v>
      </c>
      <c r="C47" s="15">
        <f>Q47-J47</f>
        <v>0</v>
      </c>
      <c r="D47" s="15">
        <f>U47-K47</f>
        <v>0</v>
      </c>
      <c r="E47" s="15">
        <f>AB47-L47</f>
        <v>0</v>
      </c>
      <c r="F47" s="15">
        <f>AP47-M47</f>
        <v>72</v>
      </c>
      <c r="G47" s="15">
        <f>BC47-N47</f>
        <v>0</v>
      </c>
      <c r="H47" s="15">
        <f>BH47-O47</f>
        <v>0</v>
      </c>
      <c r="I47" s="15">
        <f>SUM(J47:O47)</f>
        <v>0</v>
      </c>
      <c r="J47" s="18"/>
      <c r="K47" s="18"/>
      <c r="L47" s="18"/>
      <c r="M47" s="18"/>
      <c r="N47" s="18"/>
      <c r="O47" s="18"/>
      <c r="P47" s="18">
        <f t="shared" si="70"/>
        <v>72</v>
      </c>
      <c r="Q47" s="18">
        <f t="shared" si="71"/>
        <v>0</v>
      </c>
      <c r="R47" s="24"/>
      <c r="S47" s="24"/>
      <c r="T47" s="24"/>
      <c r="U47" s="18">
        <f t="shared" si="72"/>
        <v>0</v>
      </c>
      <c r="V47" s="24"/>
      <c r="W47" s="24"/>
      <c r="X47" s="24"/>
      <c r="Y47" s="24"/>
      <c r="Z47" s="24"/>
      <c r="AA47" s="24"/>
      <c r="AB47" s="18">
        <f t="shared" si="73"/>
        <v>0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18">
        <f t="shared" si="74"/>
        <v>72</v>
      </c>
      <c r="AQ47" s="24"/>
      <c r="AR47" s="24"/>
      <c r="AS47" s="24"/>
      <c r="AT47" s="24"/>
      <c r="AU47" s="24"/>
      <c r="AV47" s="24"/>
      <c r="AW47" s="24"/>
      <c r="AX47" s="24">
        <v>72</v>
      </c>
      <c r="AY47" s="24"/>
      <c r="AZ47" s="24"/>
      <c r="BA47" s="24"/>
      <c r="BB47" s="24"/>
      <c r="BC47" s="18">
        <f t="shared" si="75"/>
        <v>0</v>
      </c>
      <c r="BD47" s="24"/>
      <c r="BE47" s="24"/>
      <c r="BF47" s="24"/>
      <c r="BG47" s="24"/>
      <c r="BH47" s="18">
        <f t="shared" si="76"/>
        <v>0</v>
      </c>
      <c r="BI47" s="24"/>
      <c r="BJ47" s="24"/>
    </row>
    <row r="48" ht="28" customHeight="1" spans="1:62">
      <c r="A48" s="13" t="s">
        <v>104</v>
      </c>
      <c r="B48" s="15">
        <f t="shared" si="69"/>
        <v>24</v>
      </c>
      <c r="C48" s="15">
        <f>Q48-J48</f>
        <v>0</v>
      </c>
      <c r="D48" s="15">
        <f>U48-K48</f>
        <v>0</v>
      </c>
      <c r="E48" s="15">
        <f>AB48-L48</f>
        <v>0</v>
      </c>
      <c r="F48" s="15">
        <f>AP48-M48</f>
        <v>24</v>
      </c>
      <c r="G48" s="15">
        <f>BC48-N48</f>
        <v>0</v>
      </c>
      <c r="H48" s="15">
        <f>BH48-O48</f>
        <v>0</v>
      </c>
      <c r="I48" s="15">
        <f>SUM(J48:O48)</f>
        <v>0</v>
      </c>
      <c r="J48" s="18"/>
      <c r="K48" s="18"/>
      <c r="L48" s="18"/>
      <c r="M48" s="18"/>
      <c r="N48" s="18"/>
      <c r="O48" s="18"/>
      <c r="P48" s="18">
        <f t="shared" si="70"/>
        <v>24</v>
      </c>
      <c r="Q48" s="18">
        <f t="shared" si="71"/>
        <v>0</v>
      </c>
      <c r="R48" s="24"/>
      <c r="S48" s="24"/>
      <c r="T48" s="24"/>
      <c r="U48" s="18">
        <f t="shared" si="72"/>
        <v>0</v>
      </c>
      <c r="V48" s="24"/>
      <c r="W48" s="24"/>
      <c r="X48" s="24"/>
      <c r="Y48" s="24"/>
      <c r="Z48" s="24"/>
      <c r="AA48" s="24"/>
      <c r="AB48" s="18">
        <f t="shared" si="73"/>
        <v>0</v>
      </c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18">
        <f t="shared" si="74"/>
        <v>24</v>
      </c>
      <c r="AQ48" s="24"/>
      <c r="AR48" s="24"/>
      <c r="AS48" s="24"/>
      <c r="AT48" s="24"/>
      <c r="AU48" s="24"/>
      <c r="AV48" s="24"/>
      <c r="AW48" s="24"/>
      <c r="AX48" s="24">
        <v>24</v>
      </c>
      <c r="AY48" s="24"/>
      <c r="AZ48" s="24"/>
      <c r="BA48" s="24"/>
      <c r="BB48" s="24"/>
      <c r="BC48" s="18">
        <f t="shared" si="75"/>
        <v>0</v>
      </c>
      <c r="BD48" s="24"/>
      <c r="BE48" s="24"/>
      <c r="BF48" s="24"/>
      <c r="BG48" s="24"/>
      <c r="BH48" s="18">
        <f t="shared" si="76"/>
        <v>0</v>
      </c>
      <c r="BI48" s="24"/>
      <c r="BJ48" s="24"/>
    </row>
    <row r="49" ht="28" customHeight="1" spans="1:62">
      <c r="A49" s="13" t="s">
        <v>105</v>
      </c>
      <c r="B49" s="15">
        <f t="shared" si="69"/>
        <v>7009</v>
      </c>
      <c r="C49" s="15">
        <f>Q49-J49</f>
        <v>0</v>
      </c>
      <c r="D49" s="15">
        <f>U49-K49</f>
        <v>6949</v>
      </c>
      <c r="E49" s="15">
        <f>AB49-L49</f>
        <v>0</v>
      </c>
      <c r="F49" s="15">
        <f>AP49-M49</f>
        <v>60</v>
      </c>
      <c r="G49" s="15">
        <f>BC49-N49</f>
        <v>0</v>
      </c>
      <c r="H49" s="15">
        <f>BH49-O49</f>
        <v>0</v>
      </c>
      <c r="I49" s="15">
        <f>SUM(J49:O49)</f>
        <v>5800</v>
      </c>
      <c r="J49" s="18"/>
      <c r="K49" s="18">
        <v>5800</v>
      </c>
      <c r="L49" s="18"/>
      <c r="M49" s="18"/>
      <c r="N49" s="18"/>
      <c r="O49" s="18"/>
      <c r="P49" s="18">
        <f t="shared" si="70"/>
        <v>12809</v>
      </c>
      <c r="Q49" s="18">
        <f t="shared" si="71"/>
        <v>0</v>
      </c>
      <c r="R49" s="24"/>
      <c r="S49" s="24"/>
      <c r="T49" s="24"/>
      <c r="U49" s="18">
        <f t="shared" si="72"/>
        <v>12749</v>
      </c>
      <c r="V49" s="24">
        <v>5373</v>
      </c>
      <c r="W49" s="24"/>
      <c r="X49" s="24">
        <v>7367</v>
      </c>
      <c r="Y49" s="24">
        <v>9</v>
      </c>
      <c r="Z49" s="24"/>
      <c r="AA49" s="24"/>
      <c r="AB49" s="18">
        <f t="shared" si="73"/>
        <v>0</v>
      </c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18">
        <f t="shared" si="74"/>
        <v>60</v>
      </c>
      <c r="AQ49" s="24"/>
      <c r="AR49" s="24"/>
      <c r="AS49" s="24"/>
      <c r="AT49" s="24"/>
      <c r="AU49" s="24"/>
      <c r="AV49" s="24"/>
      <c r="AW49" s="24"/>
      <c r="AX49" s="24">
        <v>60</v>
      </c>
      <c r="AY49" s="24"/>
      <c r="AZ49" s="24"/>
      <c r="BA49" s="24"/>
      <c r="BB49" s="24"/>
      <c r="BC49" s="18">
        <f t="shared" si="75"/>
        <v>0</v>
      </c>
      <c r="BD49" s="24"/>
      <c r="BE49" s="24"/>
      <c r="BF49" s="24"/>
      <c r="BG49" s="24"/>
      <c r="BH49" s="18">
        <f t="shared" si="76"/>
        <v>0</v>
      </c>
      <c r="BI49" s="24"/>
      <c r="BJ49" s="24"/>
    </row>
    <row r="50" ht="28" customHeight="1" spans="1:62">
      <c r="A50" s="12" t="s">
        <v>106</v>
      </c>
      <c r="B50" s="17">
        <f t="shared" ref="B50:P50" si="77">SUM(B51:B57)</f>
        <v>562</v>
      </c>
      <c r="C50" s="18">
        <f t="shared" si="77"/>
        <v>0</v>
      </c>
      <c r="D50" s="18">
        <f t="shared" si="77"/>
        <v>0</v>
      </c>
      <c r="E50" s="18">
        <f t="shared" si="77"/>
        <v>10</v>
      </c>
      <c r="F50" s="18">
        <f t="shared" si="77"/>
        <v>552</v>
      </c>
      <c r="G50" s="18">
        <f t="shared" si="77"/>
        <v>0</v>
      </c>
      <c r="H50" s="18">
        <f t="shared" si="77"/>
        <v>0</v>
      </c>
      <c r="I50" s="17">
        <f t="shared" si="77"/>
        <v>165</v>
      </c>
      <c r="J50" s="18">
        <f t="shared" si="77"/>
        <v>5</v>
      </c>
      <c r="K50" s="18">
        <f t="shared" si="77"/>
        <v>0</v>
      </c>
      <c r="L50" s="18">
        <f t="shared" si="77"/>
        <v>160</v>
      </c>
      <c r="M50" s="18">
        <f t="shared" si="77"/>
        <v>0</v>
      </c>
      <c r="N50" s="18">
        <f t="shared" si="77"/>
        <v>0</v>
      </c>
      <c r="O50" s="18">
        <f t="shared" si="77"/>
        <v>0</v>
      </c>
      <c r="P50" s="18">
        <f t="shared" si="77"/>
        <v>727</v>
      </c>
      <c r="Q50" s="18">
        <f t="shared" si="71"/>
        <v>5</v>
      </c>
      <c r="R50" s="18">
        <f>SUM(R51:R57)</f>
        <v>5</v>
      </c>
      <c r="S50" s="18">
        <f>SUM(S51:S57)</f>
        <v>0</v>
      </c>
      <c r="T50" s="18">
        <f>SUM(T51:T57)</f>
        <v>0</v>
      </c>
      <c r="U50" s="18">
        <f t="shared" si="72"/>
        <v>0</v>
      </c>
      <c r="V50" s="18">
        <f t="shared" ref="V50:AA50" si="78">SUM(V51:V57)</f>
        <v>0</v>
      </c>
      <c r="W50" s="18">
        <f t="shared" si="78"/>
        <v>0</v>
      </c>
      <c r="X50" s="18">
        <f t="shared" si="78"/>
        <v>0</v>
      </c>
      <c r="Y50" s="18">
        <f t="shared" si="78"/>
        <v>0</v>
      </c>
      <c r="Z50" s="18">
        <f t="shared" si="78"/>
        <v>0</v>
      </c>
      <c r="AA50" s="18">
        <f t="shared" si="78"/>
        <v>0</v>
      </c>
      <c r="AB50" s="18">
        <f t="shared" si="73"/>
        <v>170</v>
      </c>
      <c r="AC50" s="18">
        <f t="shared" ref="AC50:AO50" si="79">SUM(AC51:AC57)</f>
        <v>0</v>
      </c>
      <c r="AD50" s="18">
        <f t="shared" si="79"/>
        <v>80</v>
      </c>
      <c r="AE50" s="18">
        <f t="shared" si="79"/>
        <v>90</v>
      </c>
      <c r="AF50" s="18">
        <f t="shared" si="79"/>
        <v>0</v>
      </c>
      <c r="AG50" s="18">
        <f t="shared" si="79"/>
        <v>0</v>
      </c>
      <c r="AH50" s="18">
        <f t="shared" si="79"/>
        <v>0</v>
      </c>
      <c r="AI50" s="18">
        <f t="shared" si="79"/>
        <v>0</v>
      </c>
      <c r="AJ50" s="18">
        <f t="shared" si="79"/>
        <v>0</v>
      </c>
      <c r="AK50" s="18">
        <f t="shared" si="79"/>
        <v>0</v>
      </c>
      <c r="AL50" s="18">
        <f t="shared" si="79"/>
        <v>0</v>
      </c>
      <c r="AM50" s="18">
        <f t="shared" si="79"/>
        <v>0</v>
      </c>
      <c r="AN50" s="18">
        <f t="shared" si="79"/>
        <v>0</v>
      </c>
      <c r="AO50" s="18">
        <f t="shared" si="79"/>
        <v>0</v>
      </c>
      <c r="AP50" s="18">
        <f t="shared" si="74"/>
        <v>552</v>
      </c>
      <c r="AQ50" s="18">
        <f t="shared" ref="AQ50:BB50" si="80">SUM(AQ51:AQ57)</f>
        <v>0</v>
      </c>
      <c r="AR50" s="18">
        <f t="shared" si="80"/>
        <v>0</v>
      </c>
      <c r="AS50" s="18">
        <f t="shared" si="80"/>
        <v>0</v>
      </c>
      <c r="AT50" s="18">
        <f t="shared" si="80"/>
        <v>0</v>
      </c>
      <c r="AU50" s="18">
        <f t="shared" si="80"/>
        <v>0</v>
      </c>
      <c r="AV50" s="18">
        <f t="shared" si="80"/>
        <v>0</v>
      </c>
      <c r="AW50" s="18">
        <f t="shared" si="80"/>
        <v>106</v>
      </c>
      <c r="AX50" s="18">
        <f t="shared" si="80"/>
        <v>246</v>
      </c>
      <c r="AY50" s="18">
        <f t="shared" si="80"/>
        <v>0</v>
      </c>
      <c r="AZ50" s="18">
        <f t="shared" si="80"/>
        <v>200</v>
      </c>
      <c r="BA50" s="18">
        <f t="shared" si="80"/>
        <v>0</v>
      </c>
      <c r="BB50" s="18">
        <f t="shared" si="80"/>
        <v>0</v>
      </c>
      <c r="BC50" s="18">
        <f t="shared" si="75"/>
        <v>0</v>
      </c>
      <c r="BD50" s="18">
        <f>SUM(BD51:BD57)</f>
        <v>0</v>
      </c>
      <c r="BE50" s="18">
        <f>SUM(BE51:BE57)</f>
        <v>0</v>
      </c>
      <c r="BF50" s="18">
        <f>SUM(BF51:BF57)</f>
        <v>0</v>
      </c>
      <c r="BG50" s="18">
        <f>SUM(BG51:BG57)</f>
        <v>0</v>
      </c>
      <c r="BH50" s="18">
        <f t="shared" si="76"/>
        <v>0</v>
      </c>
      <c r="BI50" s="18">
        <f>SUM(BI51:BI57)</f>
        <v>0</v>
      </c>
      <c r="BJ50" s="18">
        <f>SUM(BJ51:BJ57)</f>
        <v>0</v>
      </c>
    </row>
    <row r="51" ht="28" customHeight="1" spans="1:62">
      <c r="A51" s="16" t="s">
        <v>107</v>
      </c>
      <c r="B51" s="15">
        <f t="shared" ref="B51:B57" si="81">SUM(C51:H51)</f>
        <v>234</v>
      </c>
      <c r="C51" s="15">
        <f t="shared" ref="C51:C57" si="82">Q51-J51</f>
        <v>0</v>
      </c>
      <c r="D51" s="15">
        <f t="shared" ref="D51:D57" si="83">U51-K51</f>
        <v>0</v>
      </c>
      <c r="E51" s="15">
        <f t="shared" ref="E51:E57" si="84">AB51-L51</f>
        <v>0</v>
      </c>
      <c r="F51" s="15">
        <f t="shared" ref="F51:F57" si="85">AP51-M51</f>
        <v>234</v>
      </c>
      <c r="G51" s="15">
        <f t="shared" ref="G51:G57" si="86">BC51-N51</f>
        <v>0</v>
      </c>
      <c r="H51" s="15">
        <f t="shared" ref="H51:H57" si="87">BH51-O51</f>
        <v>0</v>
      </c>
      <c r="I51" s="15">
        <f t="shared" ref="I51:I57" si="88">SUM(J51:O51)</f>
        <v>0</v>
      </c>
      <c r="J51" s="24"/>
      <c r="K51" s="24"/>
      <c r="L51" s="24"/>
      <c r="M51" s="24"/>
      <c r="N51" s="24"/>
      <c r="O51" s="24"/>
      <c r="P51" s="18">
        <f t="shared" ref="P51:P57" si="89">Q51+U51+AB51+AP51+BC51+BH51</f>
        <v>234</v>
      </c>
      <c r="Q51" s="18">
        <f t="shared" si="71"/>
        <v>0</v>
      </c>
      <c r="R51" s="24"/>
      <c r="S51" s="24"/>
      <c r="T51" s="24"/>
      <c r="U51" s="18">
        <f t="shared" si="72"/>
        <v>0</v>
      </c>
      <c r="V51" s="24"/>
      <c r="W51" s="24"/>
      <c r="X51" s="24"/>
      <c r="Y51" s="24"/>
      <c r="Z51" s="24"/>
      <c r="AA51" s="24"/>
      <c r="AB51" s="18">
        <f t="shared" si="73"/>
        <v>0</v>
      </c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18">
        <f t="shared" si="74"/>
        <v>234</v>
      </c>
      <c r="AQ51" s="24"/>
      <c r="AR51" s="24"/>
      <c r="AS51" s="24"/>
      <c r="AT51" s="24"/>
      <c r="AU51" s="24"/>
      <c r="AV51" s="24"/>
      <c r="AW51" s="24">
        <v>34</v>
      </c>
      <c r="AX51" s="24"/>
      <c r="AY51" s="24"/>
      <c r="AZ51" s="24">
        <v>200</v>
      </c>
      <c r="BA51" s="24"/>
      <c r="BB51" s="24"/>
      <c r="BC51" s="18">
        <f t="shared" si="75"/>
        <v>0</v>
      </c>
      <c r="BD51" s="24"/>
      <c r="BE51" s="24"/>
      <c r="BF51" s="24"/>
      <c r="BG51" s="24"/>
      <c r="BH51" s="18">
        <f t="shared" si="76"/>
        <v>0</v>
      </c>
      <c r="BI51" s="24"/>
      <c r="BJ51" s="24"/>
    </row>
    <row r="52" ht="28" customHeight="1" spans="1:62">
      <c r="A52" s="16" t="s">
        <v>108</v>
      </c>
      <c r="B52" s="15">
        <f t="shared" si="81"/>
        <v>318</v>
      </c>
      <c r="C52" s="15">
        <f t="shared" si="82"/>
        <v>0</v>
      </c>
      <c r="D52" s="15">
        <f t="shared" si="83"/>
        <v>0</v>
      </c>
      <c r="E52" s="15">
        <f t="shared" si="84"/>
        <v>0</v>
      </c>
      <c r="F52" s="15">
        <f t="shared" si="85"/>
        <v>318</v>
      </c>
      <c r="G52" s="15">
        <f t="shared" si="86"/>
        <v>0</v>
      </c>
      <c r="H52" s="15">
        <f t="shared" si="87"/>
        <v>0</v>
      </c>
      <c r="I52" s="15">
        <f t="shared" si="88"/>
        <v>0</v>
      </c>
      <c r="J52" s="24"/>
      <c r="K52" s="24"/>
      <c r="L52" s="24"/>
      <c r="M52" s="24"/>
      <c r="N52" s="24"/>
      <c r="O52" s="24"/>
      <c r="P52" s="18">
        <f t="shared" si="89"/>
        <v>318</v>
      </c>
      <c r="Q52" s="18">
        <f t="shared" si="71"/>
        <v>0</v>
      </c>
      <c r="R52" s="24"/>
      <c r="S52" s="24"/>
      <c r="T52" s="24"/>
      <c r="U52" s="18">
        <f t="shared" si="72"/>
        <v>0</v>
      </c>
      <c r="V52" s="24"/>
      <c r="W52" s="24"/>
      <c r="X52" s="24"/>
      <c r="Y52" s="24"/>
      <c r="Z52" s="24"/>
      <c r="AA52" s="24"/>
      <c r="AB52" s="18">
        <f t="shared" si="73"/>
        <v>0</v>
      </c>
      <c r="AC52" s="24"/>
      <c r="AD52" s="24"/>
      <c r="AE52" s="42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18">
        <f t="shared" si="74"/>
        <v>318</v>
      </c>
      <c r="AQ52" s="24"/>
      <c r="AR52" s="24"/>
      <c r="AS52" s="24"/>
      <c r="AT52" s="24"/>
      <c r="AU52" s="24"/>
      <c r="AV52" s="24"/>
      <c r="AW52" s="24">
        <v>72</v>
      </c>
      <c r="AX52" s="24">
        <v>246</v>
      </c>
      <c r="AY52" s="24"/>
      <c r="AZ52" s="24"/>
      <c r="BA52" s="24"/>
      <c r="BB52" s="24"/>
      <c r="BC52" s="18">
        <f t="shared" si="75"/>
        <v>0</v>
      </c>
      <c r="BD52" s="24"/>
      <c r="BE52" s="24"/>
      <c r="BF52" s="24"/>
      <c r="BG52" s="24"/>
      <c r="BH52" s="18">
        <f t="shared" si="76"/>
        <v>0</v>
      </c>
      <c r="BI52" s="24"/>
      <c r="BJ52" s="24"/>
    </row>
    <row r="53" ht="28" customHeight="1" spans="1:62">
      <c r="A53" s="16" t="s">
        <v>109</v>
      </c>
      <c r="B53" s="15">
        <f t="shared" si="81"/>
        <v>10</v>
      </c>
      <c r="C53" s="15">
        <f t="shared" si="82"/>
        <v>0</v>
      </c>
      <c r="D53" s="15">
        <f t="shared" si="83"/>
        <v>0</v>
      </c>
      <c r="E53" s="15">
        <f t="shared" si="84"/>
        <v>10</v>
      </c>
      <c r="F53" s="15">
        <f t="shared" si="85"/>
        <v>0</v>
      </c>
      <c r="G53" s="15">
        <f t="shared" si="86"/>
        <v>0</v>
      </c>
      <c r="H53" s="15">
        <f t="shared" si="87"/>
        <v>0</v>
      </c>
      <c r="I53" s="15">
        <f t="shared" si="88"/>
        <v>80</v>
      </c>
      <c r="J53" s="24"/>
      <c r="K53" s="24"/>
      <c r="L53" s="24">
        <v>80</v>
      </c>
      <c r="M53" s="24"/>
      <c r="N53" s="24"/>
      <c r="O53" s="24"/>
      <c r="P53" s="18">
        <f t="shared" si="89"/>
        <v>90</v>
      </c>
      <c r="Q53" s="18">
        <f t="shared" si="71"/>
        <v>0</v>
      </c>
      <c r="R53" s="24"/>
      <c r="S53" s="24"/>
      <c r="T53" s="24"/>
      <c r="U53" s="18">
        <f t="shared" si="72"/>
        <v>0</v>
      </c>
      <c r="V53" s="24"/>
      <c r="W53" s="24"/>
      <c r="X53" s="24"/>
      <c r="Y53" s="24"/>
      <c r="Z53" s="24"/>
      <c r="AA53" s="24"/>
      <c r="AB53" s="18">
        <f t="shared" si="73"/>
        <v>90</v>
      </c>
      <c r="AC53" s="24"/>
      <c r="AD53" s="24"/>
      <c r="AE53" s="24">
        <v>90</v>
      </c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18">
        <f t="shared" si="74"/>
        <v>0</v>
      </c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18">
        <f t="shared" si="75"/>
        <v>0</v>
      </c>
      <c r="BD53" s="24"/>
      <c r="BE53" s="24"/>
      <c r="BF53" s="24"/>
      <c r="BG53" s="24"/>
      <c r="BH53" s="18">
        <f t="shared" si="76"/>
        <v>0</v>
      </c>
      <c r="BI53" s="24"/>
      <c r="BJ53" s="24"/>
    </row>
    <row r="54" ht="28" customHeight="1" spans="1:62">
      <c r="A54" s="16" t="s">
        <v>110</v>
      </c>
      <c r="B54" s="15">
        <f t="shared" si="81"/>
        <v>0</v>
      </c>
      <c r="C54" s="15">
        <f t="shared" si="82"/>
        <v>0</v>
      </c>
      <c r="D54" s="15">
        <f t="shared" si="83"/>
        <v>0</v>
      </c>
      <c r="E54" s="15">
        <f t="shared" si="84"/>
        <v>0</v>
      </c>
      <c r="F54" s="15">
        <f t="shared" si="85"/>
        <v>0</v>
      </c>
      <c r="G54" s="15">
        <f t="shared" si="86"/>
        <v>0</v>
      </c>
      <c r="H54" s="15">
        <f t="shared" si="87"/>
        <v>0</v>
      </c>
      <c r="I54" s="15">
        <f t="shared" si="88"/>
        <v>5</v>
      </c>
      <c r="J54" s="24">
        <v>5</v>
      </c>
      <c r="K54" s="24"/>
      <c r="L54" s="24"/>
      <c r="M54" s="24"/>
      <c r="N54" s="24"/>
      <c r="O54" s="24"/>
      <c r="P54" s="18">
        <f t="shared" si="89"/>
        <v>5</v>
      </c>
      <c r="Q54" s="18">
        <f t="shared" si="71"/>
        <v>5</v>
      </c>
      <c r="R54" s="24">
        <v>5</v>
      </c>
      <c r="S54" s="24"/>
      <c r="T54" s="24"/>
      <c r="U54" s="18">
        <f t="shared" si="72"/>
        <v>0</v>
      </c>
      <c r="V54" s="24"/>
      <c r="W54" s="24"/>
      <c r="X54" s="24"/>
      <c r="Y54" s="24"/>
      <c r="Z54" s="24"/>
      <c r="AA54" s="24"/>
      <c r="AB54" s="18">
        <f t="shared" si="73"/>
        <v>0</v>
      </c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18">
        <f t="shared" si="74"/>
        <v>0</v>
      </c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18">
        <f t="shared" si="75"/>
        <v>0</v>
      </c>
      <c r="BD54" s="24"/>
      <c r="BE54" s="24"/>
      <c r="BF54" s="24"/>
      <c r="BG54" s="24"/>
      <c r="BH54" s="18">
        <f t="shared" si="76"/>
        <v>0</v>
      </c>
      <c r="BI54" s="24"/>
      <c r="BJ54" s="24"/>
    </row>
    <row r="55" ht="28" hidden="1" customHeight="1" spans="1:62">
      <c r="A55" s="16" t="s">
        <v>111</v>
      </c>
      <c r="B55" s="15">
        <f t="shared" si="81"/>
        <v>0</v>
      </c>
      <c r="C55" s="15">
        <f t="shared" si="82"/>
        <v>0</v>
      </c>
      <c r="D55" s="15">
        <f t="shared" si="83"/>
        <v>0</v>
      </c>
      <c r="E55" s="15">
        <f t="shared" si="84"/>
        <v>0</v>
      </c>
      <c r="F55" s="15">
        <f t="shared" si="85"/>
        <v>0</v>
      </c>
      <c r="G55" s="15">
        <f t="shared" si="86"/>
        <v>0</v>
      </c>
      <c r="H55" s="15">
        <f t="shared" si="87"/>
        <v>0</v>
      </c>
      <c r="I55" s="15">
        <f t="shared" si="88"/>
        <v>0</v>
      </c>
      <c r="J55" s="24"/>
      <c r="K55" s="24"/>
      <c r="L55" s="24"/>
      <c r="M55" s="24"/>
      <c r="N55" s="24"/>
      <c r="O55" s="24"/>
      <c r="P55" s="18">
        <f t="shared" si="89"/>
        <v>0</v>
      </c>
      <c r="Q55" s="18">
        <f t="shared" si="71"/>
        <v>0</v>
      </c>
      <c r="R55" s="24"/>
      <c r="S55" s="24"/>
      <c r="T55" s="24"/>
      <c r="U55" s="18">
        <f t="shared" si="72"/>
        <v>0</v>
      </c>
      <c r="V55" s="24"/>
      <c r="W55" s="24"/>
      <c r="X55" s="24"/>
      <c r="Y55" s="24"/>
      <c r="Z55" s="24"/>
      <c r="AA55" s="24"/>
      <c r="AB55" s="18">
        <f t="shared" si="73"/>
        <v>0</v>
      </c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18">
        <f t="shared" si="74"/>
        <v>0</v>
      </c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18">
        <f t="shared" si="75"/>
        <v>0</v>
      </c>
      <c r="BD55" s="24"/>
      <c r="BE55" s="24"/>
      <c r="BF55" s="24"/>
      <c r="BG55" s="24"/>
      <c r="BH55" s="18">
        <f t="shared" si="76"/>
        <v>0</v>
      </c>
      <c r="BI55" s="24"/>
      <c r="BJ55" s="24"/>
    </row>
    <row r="56" ht="28" customHeight="1" spans="1:62">
      <c r="A56" s="16" t="s">
        <v>112</v>
      </c>
      <c r="B56" s="15">
        <f t="shared" si="81"/>
        <v>0</v>
      </c>
      <c r="C56" s="15">
        <f t="shared" si="82"/>
        <v>0</v>
      </c>
      <c r="D56" s="15">
        <f t="shared" si="83"/>
        <v>0</v>
      </c>
      <c r="E56" s="15">
        <f t="shared" si="84"/>
        <v>0</v>
      </c>
      <c r="F56" s="15">
        <f t="shared" si="85"/>
        <v>0</v>
      </c>
      <c r="G56" s="15">
        <f t="shared" si="86"/>
        <v>0</v>
      </c>
      <c r="H56" s="15">
        <f t="shared" si="87"/>
        <v>0</v>
      </c>
      <c r="I56" s="15">
        <f t="shared" si="88"/>
        <v>40</v>
      </c>
      <c r="J56" s="24"/>
      <c r="K56" s="24"/>
      <c r="L56" s="24">
        <v>40</v>
      </c>
      <c r="M56" s="24"/>
      <c r="N56" s="24"/>
      <c r="O56" s="24"/>
      <c r="P56" s="18">
        <f t="shared" si="89"/>
        <v>40</v>
      </c>
      <c r="Q56" s="18">
        <f t="shared" si="71"/>
        <v>0</v>
      </c>
      <c r="R56" s="24"/>
      <c r="S56" s="24"/>
      <c r="T56" s="24"/>
      <c r="U56" s="18">
        <f t="shared" si="72"/>
        <v>0</v>
      </c>
      <c r="V56" s="24"/>
      <c r="W56" s="24"/>
      <c r="X56" s="24"/>
      <c r="Y56" s="24"/>
      <c r="Z56" s="24"/>
      <c r="AA56" s="24"/>
      <c r="AB56" s="18">
        <f t="shared" si="73"/>
        <v>40</v>
      </c>
      <c r="AC56" s="24"/>
      <c r="AD56" s="24">
        <v>40</v>
      </c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18">
        <f t="shared" si="74"/>
        <v>0</v>
      </c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18">
        <f t="shared" si="75"/>
        <v>0</v>
      </c>
      <c r="BD56" s="24"/>
      <c r="BE56" s="24"/>
      <c r="BF56" s="24"/>
      <c r="BG56" s="24"/>
      <c r="BH56" s="18">
        <f t="shared" si="76"/>
        <v>0</v>
      </c>
      <c r="BI56" s="24"/>
      <c r="BJ56" s="24"/>
    </row>
    <row r="57" ht="28" customHeight="1" spans="1:62">
      <c r="A57" s="16" t="s">
        <v>113</v>
      </c>
      <c r="B57" s="15">
        <f t="shared" si="81"/>
        <v>0</v>
      </c>
      <c r="C57" s="15">
        <f t="shared" si="82"/>
        <v>0</v>
      </c>
      <c r="D57" s="15">
        <f t="shared" si="83"/>
        <v>0</v>
      </c>
      <c r="E57" s="15">
        <f t="shared" si="84"/>
        <v>0</v>
      </c>
      <c r="F57" s="15">
        <f t="shared" si="85"/>
        <v>0</v>
      </c>
      <c r="G57" s="15">
        <f t="shared" si="86"/>
        <v>0</v>
      </c>
      <c r="H57" s="15">
        <f t="shared" si="87"/>
        <v>0</v>
      </c>
      <c r="I57" s="15">
        <f t="shared" si="88"/>
        <v>40</v>
      </c>
      <c r="J57" s="24"/>
      <c r="K57" s="24"/>
      <c r="L57" s="24">
        <v>40</v>
      </c>
      <c r="M57" s="24"/>
      <c r="N57" s="24"/>
      <c r="O57" s="24"/>
      <c r="P57" s="18">
        <f t="shared" si="89"/>
        <v>40</v>
      </c>
      <c r="Q57" s="18">
        <f t="shared" si="71"/>
        <v>0</v>
      </c>
      <c r="R57" s="24"/>
      <c r="S57" s="24"/>
      <c r="T57" s="24"/>
      <c r="U57" s="18">
        <f t="shared" si="72"/>
        <v>0</v>
      </c>
      <c r="V57" s="24"/>
      <c r="W57" s="24"/>
      <c r="X57" s="24"/>
      <c r="Y57" s="24"/>
      <c r="Z57" s="24"/>
      <c r="AA57" s="24"/>
      <c r="AB57" s="18">
        <f t="shared" si="73"/>
        <v>40</v>
      </c>
      <c r="AC57" s="24"/>
      <c r="AD57" s="24">
        <v>40</v>
      </c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18">
        <f t="shared" si="74"/>
        <v>0</v>
      </c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18">
        <f t="shared" si="75"/>
        <v>0</v>
      </c>
      <c r="BD57" s="24"/>
      <c r="BE57" s="24"/>
      <c r="BF57" s="24"/>
      <c r="BG57" s="24"/>
      <c r="BH57" s="18">
        <f t="shared" si="76"/>
        <v>0</v>
      </c>
      <c r="BI57" s="24"/>
      <c r="BJ57" s="24"/>
    </row>
  </sheetData>
  <mergeCells count="53">
    <mergeCell ref="A1:BJ1"/>
    <mergeCell ref="A2:AA2"/>
    <mergeCell ref="AB2:BJ2"/>
    <mergeCell ref="Z3:AA3"/>
    <mergeCell ref="AD3:AE3"/>
    <mergeCell ref="AT3:AU3"/>
    <mergeCell ref="BI3:BJ3"/>
    <mergeCell ref="B4:H4"/>
    <mergeCell ref="I4:O4"/>
    <mergeCell ref="U4:AA4"/>
    <mergeCell ref="AB4:AO4"/>
    <mergeCell ref="AP4:BB4"/>
    <mergeCell ref="BH4:BJ4"/>
    <mergeCell ref="Y5:AA5"/>
    <mergeCell ref="AD5:AE5"/>
    <mergeCell ref="AF5:AH5"/>
    <mergeCell ref="AI5:AM5"/>
    <mergeCell ref="AN5:AO5"/>
    <mergeCell ref="AQ5:AU5"/>
    <mergeCell ref="BI5:BJ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U5:U6"/>
    <mergeCell ref="V5:V6"/>
    <mergeCell ref="W5:W6"/>
    <mergeCell ref="X5:X6"/>
    <mergeCell ref="AB5:AB6"/>
    <mergeCell ref="AC5:AC6"/>
    <mergeCell ref="AP5:AP6"/>
    <mergeCell ref="AV5:AV6"/>
    <mergeCell ref="AW5:AW6"/>
    <mergeCell ref="AX5:AX6"/>
    <mergeCell ref="AY5:AY6"/>
    <mergeCell ref="AZ5:AZ6"/>
    <mergeCell ref="BA5:BA6"/>
    <mergeCell ref="BB5:BB6"/>
    <mergeCell ref="BH5:BH6"/>
    <mergeCell ref="Q4:T5"/>
    <mergeCell ref="BC4:BG5"/>
  </mergeCells>
  <conditionalFormatting sqref="J45">
    <cfRule type="cellIs" dxfId="0" priority="1" operator="equal">
      <formula>0</formula>
    </cfRule>
  </conditionalFormatting>
  <printOptions horizontalCentered="1"/>
  <pageMargins left="0.432638888888889" right="0.354166666666667" top="0.590277777777778" bottom="1" header="0.5" footer="0.5"/>
  <pageSetup paperSize="8" scale="75" orientation="landscape" horizontalDpi="600"/>
  <headerFooter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Neo</cp:lastModifiedBy>
  <dcterms:created xsi:type="dcterms:W3CDTF">2025-05-11T23:19:00Z</dcterms:created>
  <dcterms:modified xsi:type="dcterms:W3CDTF">2025-05-16T02:47:14Z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258E962FE336466EB40F509993D41DF4_13</vt:lpwstr>
  </property>
</Properties>
</file>